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S:\TEAM\Quality\Environmental\0-Conflict Minerals (and Surveys)\Tantalum, Tungsten, Tin, Gold (3TG)\"/>
    </mc:Choice>
  </mc:AlternateContent>
  <xr:revisionPtr revIDLastSave="0" documentId="8_{89329AEC-BA3B-4AB7-A5FE-1E998169B2B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R7" i="5"/>
  <c r="H17" i="5"/>
  <c r="I17" i="5"/>
  <c r="J17" i="5"/>
  <c r="R17" i="5"/>
  <c r="F17" i="5"/>
  <c r="G66" i="6"/>
  <c r="H66" i="6"/>
  <c r="C66" i="6"/>
  <c r="G67" i="6"/>
  <c r="H67" i="6"/>
  <c r="D67" i="6"/>
  <c r="G65" i="6"/>
  <c r="H65" i="6"/>
  <c r="C65" i="6"/>
  <c r="I12" i="5"/>
  <c r="J12" i="5"/>
  <c r="R12" i="5"/>
  <c r="F12" i="5"/>
  <c r="H12" i="5"/>
  <c r="H9" i="5"/>
  <c r="J9" i="5"/>
  <c r="I9" i="5"/>
  <c r="R9" i="5"/>
  <c r="F9" i="5"/>
  <c r="R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<sst xmlns="http://schemas.openxmlformats.org/spreadsheetml/2006/main" count="22369" uniqueCount="15831">
  <si>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</si>
  <si>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</si>
  <si>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</si>
  <si>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</si>
  <si>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</si>
  <si>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</si>
  <si>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</si>
  <si>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</si>
  <si>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</si>
  <si>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</si>
  <si>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</si>
  <si>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</si>
  <si>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</si>
  <si>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</si>
  <si>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</si>
  <si>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</si>
  <si>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</si>
  <si>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</si>
  <si>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</si>
  <si>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</si>
  <si>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</si>
  <si>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</si>
  <si>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</si>
  <si>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</si>
  <si>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</si>
  <si>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</si>
  <si>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</si>
  <si>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</si>
  <si>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</si>
  <si>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</si>
  <si>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</si>
  <si>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</si>
  <si>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</si>
  <si>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</si>
  <si>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</si>
  <si>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</si>
  <si>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</si>
  <si>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</si>
  <si>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</si>
  <si>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</si>
  <si>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</si>
  <si>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</si>
  <si>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</si>
  <si>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</si>
  <si>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</si>
  <si>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</si>
  <si>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</si>
  <si>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</si>
  <si>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</si>
  <si>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</si>
  <si>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</si>
  <si>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</si>
  <si>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</si>
  <si>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</si>
  <si>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</si>
  <si>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</si>
  <si>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</si>
  <si>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</si>
  <si>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</si>
  <si>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</si>
  <si>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</si>
  <si>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</si>
  <si>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</si>
  <si>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</si>
  <si>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</si>
  <si>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</si>
  <si>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</si>
  <si>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</si>
  <si>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</si>
  <si>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</si>
  <si>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</si>
  <si>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</si>
  <si>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</si>
  <si>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</si>
  <si>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</si>
  <si>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</si>
  <si>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</si>
  <si>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</si>
  <si>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</si>
  <si>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</si>
  <si>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</si>
  <si>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</si>
  <si>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</si>
  <si>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</si>
  <si>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</si>
  <si>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</si>
  <si>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</si>
  <si>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</si>
  <si>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</si>
  <si>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</si>
  <si>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</si>
  <si>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</si>
  <si>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</si>
  <si>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</si>
  <si>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</si>
  <si>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</si>
  <si>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</si>
  <si>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</si>
  <si>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</si>
  <si>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</si>
  <si>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</si>
  <si>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</si>
  <si>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</si>
  <si>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</si>
  <si>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</si>
  <si>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</si>
  <si>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</si>
  <si>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</si>
  <si>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</si>
  <si>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</si>
  <si>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</si>
  <si>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</si>
  <si>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</si>
  <si>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</si>
  <si>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</si>
  <si>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</si>
  <si>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</si>
  <si>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</si>
  <si>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</si>
  <si>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</si>
  <si>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</si>
  <si>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</si>
  <si>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</si>
  <si>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</si>
  <si>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</si>
  <si>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</si>
  <si>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</si>
  <si>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</si>
  <si>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</si>
  <si>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</si>
  <si>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</si>
  <si>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</si>
  <si>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</si>
  <si>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</si>
  <si>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</si>
  <si>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</si>
  <si>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</si>
  <si>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</si>
  <si>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</si>
  <si>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</si>
  <si>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</si>
  <si>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</si>
  <si>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</si>
  <si>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</si>
  <si>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</si>
  <si>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</si>
  <si>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</si>
  <si>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</si>
  <si>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</si>
  <si>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</si>
  <si>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</si>
  <si>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</si>
  <si>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</si>
  <si>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</si>
  <si>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</si>
  <si>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</si>
  <si>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</si>
  <si>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</si>
  <si>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</si>
  <si>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</si>
  <si>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</si>
  <si>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</si>
  <si>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</si>
  <si>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</si>
  <si>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</si>
  <si>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</si>
  <si>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</si>
  <si>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</si>
  <si>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</si>
  <si>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</si>
  <si>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</si>
  <si>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</si>
  <si>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</si>
  <si>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</si>
  <si>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</si>
  <si>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</si>
  <si>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</si>
  <si>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</si>
  <si>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</si>
  <si>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</si>
  <si>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</si>
  <si>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</si>
  <si>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</si>
  <si>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</si>
  <si>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</si>
  <si>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</si>
  <si>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</si>
  <si>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</si>
  <si>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</si>
  <si>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</si>
  <si>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</si>
  <si>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</si>
  <si>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</si>
  <si>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</si>
  <si>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</si>
  <si>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</si>
  <si>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</si>
  <si>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</si>
  <si>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</si>
  <si>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</si>
  <si>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</si>
  <si>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</si>
  <si>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</si>
  <si>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</si>
  <si>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</si>
  <si>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</si>
  <si>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</si>
  <si>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</si>
  <si>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</si>
  <si>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</si>
  <si>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</si>
  <si>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</si>
  <si>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</si>
  <si>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</si>
  <si>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</si>
  <si>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</si>
  <si>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</si>
  <si>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</si>
  <si>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</si>
  <si>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</si>
  <si>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</si>
  <si>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</si>
  <si>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</si>
  <si>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</si>
  <si>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</si>
  <si>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</si>
  <si>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</si>
  <si>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</si>
  <si>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</si>
  <si>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</si>
  <si>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</si>
  <si>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</si>
  <si>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</si>
  <si>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</si>
  <si>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</si>
  <si>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</si>
  <si>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</si>
  <si>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</si>
  <si>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</si>
  <si>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</si>
  <si>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</si>
  <si>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</si>
  <si>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</si>
  <si>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</si>
  <si>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</si>
  <si>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</si>
  <si>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</si>
  <si>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</si>
  <si>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</si>
  <si>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</si>
  <si>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</si>
  <si>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</si>
  <si>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</si>
  <si>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</si>
  <si>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</si>
  <si>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</si>
  <si>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</si>
  <si>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</si>
  <si>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</si>
  <si>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</si>
  <si>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</si>
  <si>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</si>
  <si>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</si>
  <si>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</si>
  <si>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</si>
  <si>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</si>
  <si>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</si>
  <si>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</si>
  <si>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</si>
  <si>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</si>
  <si>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</si>
  <si>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</si>
  <si>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</si>
  <si>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</si>
  <si>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</si>
  <si>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</si>
  <si>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</si>
  <si>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</si>
  <si>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</si>
  <si>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</si>
  <si>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</si>
  <si>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</si>
  <si>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</si>
  <si>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</si>
  <si>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</si>
  <si>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</si>
  <si>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</si>
  <si>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</si>
  <si>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</si>
  <si>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</si>
  <si>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</si>
  <si>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</si>
  <si>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</si>
  <si>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</si>
  <si>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</si>
  <si>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</si>
  <si>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</si>
  <si>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</si>
  <si>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</si>
  <si>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</si>
  <si>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</si>
  <si>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</si>
  <si>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</si>
  <si>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</si>
  <si>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</si>
  <si>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</si>
  <si>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</si>
  <si>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</si>
  <si>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</si>
  <si>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</si>
  <si>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</si>
  <si>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</si>
  <si>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</si>
  <si>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</si>
  <si>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</si>
  <si>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</si>
  <si>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</si>
  <si>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</si>
  <si>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</si>
  <si>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</si>
  <si>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</si>
  <si>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</si>
  <si>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</si>
  <si>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</si>
  <si>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</si>
  <si>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</si>
  <si>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</si>
  <si>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</si>
  <si>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</si>
  <si>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</si>
  <si>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</si>
  <si>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</si>
  <si>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</si>
  <si>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</si>
  <si>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</si>
  <si>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</si>
  <si>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</si>
  <si>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</si>
  <si>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</si>
  <si>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</si>
  <si>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</si>
  <si>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</si>
  <si>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</si>
  <si>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</si>
  <si>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</si>
  <si>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</si>
  <si>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</si>
  <si>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</si>
  <si>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</si>
  <si>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</si>
  <si>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</si>
  <si>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</si>
  <si>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</si>
  <si>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</si>
  <si>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</si>
  <si>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</si>
  <si>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</si>
  <si>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</si>
  <si>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</si>
  <si>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</si>
  <si>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</si>
  <si>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</si>
  <si>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</si>
  <si>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</si>
  <si>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</si>
  <si>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</si>
  <si>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</si>
  <si>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</si>
  <si>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</si>
  <si>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</si>
  <si>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</si>
  <si>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</si>
  <si>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</si>
  <si>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</si>
  <si>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</si>
  <si>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</si>
  <si>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</si>
  <si>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</si>
  <si>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</si>
  <si>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</si>
  <si>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</si>
  <si>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</si>
  <si>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</si>
  <si>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</si>
  <si>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</si>
  <si>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</si>
  <si>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</si>
  <si>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</si>
  <si>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</si>
  <si>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</si>
  <si>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</si>
  <si>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</si>
  <si>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</si>
  <si>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</si>
  <si>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</si>
  <si>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</si>
  <si>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</si>
  <si>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</si>
  <si>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</si>
  <si>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</si>
  <si>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</si>
  <si>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</si>
  <si>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</si>
  <si>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</si>
  <si>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</si>
  <si>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</si>
  <si>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</si>
  <si>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</si>
  <si>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</si>
  <si>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</si>
  <si>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</si>
  <si>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</si>
  <si>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</si>
  <si>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</si>
  <si>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</si>
  <si>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</si>
  <si>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</si>
  <si>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</si>
  <si>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</si>
  <si>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</si>
  <si>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</si>
  <si>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</si>
  <si>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</si>
  <si>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</si>
  <si>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</si>
  <si>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</si>
  <si>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</si>
  <si>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</si>
  <si>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</si>
  <si>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</si>
  <si>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</si>
  <si>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</si>
  <si>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</si>
  <si>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</si>
  <si>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</si>
  <si>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</si>
  <si>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</si>
  <si>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</si>
  <si>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</si>
  <si>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</si>
  <si>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</si>
  <si>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</si>
  <si>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</si>
  <si>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</si>
  <si>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</si>
  <si>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</si>
  <si>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</si>
  <si>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</si>
  <si>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</si>
  <si>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</si>
  <si>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</si>
  <si>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</si>
  <si>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</si>
  <si>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</si>
  <si>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</si>
  <si>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</si>
  <si>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</si>
  <si>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</si>
  <si>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</si>
  <si>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</si>
  <si>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</si>
  <si>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</si>
  <si>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</si>
  <si>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</si>
  <si>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</si>
  <si>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</si>
  <si>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</si>
  <si>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</si>
  <si>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</si>
  <si>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</si>
  <si>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</si>
  <si>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</si>
  <si>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</si>
  <si>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</si>
  <si>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</si>
  <si>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</si>
  <si>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</si>
  <si>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</si>
  <si>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</si>
  <si>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</si>
  <si>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</si>
  <si>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</si>
  <si>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</si>
  <si>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</si>
  <si>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</si>
  <si>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</si>
  <si>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</si>
  <si>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</si>
  <si>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</si>
  <si>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</si>
  <si>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</si>
  <si>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</si>
  <si>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</si>
  <si>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</si>
  <si>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</si>
  <si>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</si>
  <si>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</si>
  <si>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</si>
  <si>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</si>
  <si>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</si>
  <si>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</si>
  <si>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</si>
  <si>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</si>
  <si>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</si>
  <si>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</si>
  <si>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</si>
  <si>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</si>
  <si>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</si>
  <si>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</si>
  <si>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</si>
  <si>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</si>
  <si>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</si>
  <si>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</si>
  <si>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</si>
  <si>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</si>
  <si>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</si>
  <si>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</si>
  <si>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</si>
  <si>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</si>
  <si>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</si>
  <si>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</si>
  <si>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</si>
  <si>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</si>
  <si>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</si>
  <si>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</si>
  <si>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</si>
  <si>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</si>
  <si>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</si>
  <si>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</si>
  <si>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</si>
  <si>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</si>
  <si>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</si>
  <si>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</si>
  <si>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</si>
  <si>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</si>
  <si>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</si>
  <si>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</si>
  <si>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</si>
  <si>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</si>
  <si>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</si>
  <si>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</si>
  <si>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</si>
  <si>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</si>
  <si>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</si>
  <si>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</si>
  <si>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</si>
  <si>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</si>
  <si>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</si>
  <si>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</si>
  <si>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</si>
  <si>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</si>
  <si>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</si>
  <si>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</si>
  <si>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</si>
  <si>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</si>
  <si>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</si>
  <si>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</si>
  <si>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</si>
  <si>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</si>
  <si>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</si>
  <si>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</si>
  <si>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</si>
  <si>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</si>
  <si>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</si>
  <si>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</si>
  <si>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</si>
  <si>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</si>
  <si>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</si>
  <si>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</si>
  <si>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</si>
  <si>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</si>
  <si>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</si>
  <si>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</si>
  <si>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</si>
  <si>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</si>
  <si>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</si>
  <si>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</si>
  <si>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</si>
  <si>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</si>
  <si>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</si>
  <si>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</si>
  <si>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</si>
  <si>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</si>
  <si>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</si>
  <si>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</si>
  <si>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</si>
  <si>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</si>
  <si>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</si>
  <si>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</si>
  <si>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</si>
  <si>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</si>
  <si>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</si>
  <si>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</si>
  <si>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</si>
  <si>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</si>
  <si>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</si>
  <si>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</si>
  <si>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</si>
  <si>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</si>
  <si>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</si>
  <si>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</si>
  <si>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</si>
  <si>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</si>
  <si>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</si>
  <si>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</si>
  <si>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</si>
  <si>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</si>
  <si>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</si>
  <si>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</si>
  <si>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</si>
  <si>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</si>
  <si>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</si>
  <si>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</si>
  <si>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</si>
  <si>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</si>
  <si>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</si>
  <si>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</si>
  <si>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</si>
  <si>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</si>
  <si>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</si>
  <si>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</si>
  <si>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</si>
  <si>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</si>
  <si>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</si>
  <si>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</si>
  <si>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</si>
  <si>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</si>
  <si>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</si>
  <si>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</si>
  <si>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</si>
  <si>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</si>
  <si>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</si>
  <si>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</si>
  <si>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</si>
  <si>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</si>
  <si>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</si>
  <si>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</si>
  <si>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</si>
  <si>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</si>
  <si>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</si>
  <si>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</si>
  <si>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</si>
  <si>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</si>
  <si>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</si>
  <si>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</si>
  <si>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</si>
  <si>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</si>
  <si>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</si>
  <si>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</si>
  <si>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</si>
  <si>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</si>
  <si>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</si>
  <si>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</si>
  <si>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</si>
  <si>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</si>
  <si>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</si>
  <si>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</si>
  <si>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</si>
  <si>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</si>
  <si>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</si>
  <si>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</si>
  <si>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</si>
  <si>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</si>
  <si>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</si>
  <si>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</si>
  <si>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</si>
  <si>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</si>
  <si>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</si>
  <si>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</si>
  <si>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</si>
  <si>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</si>
  <si>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</si>
  <si>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</si>
  <si>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</si>
  <si>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</si>
  <si>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</si>
  <si>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</si>
  <si>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</si>
  <si>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</si>
  <si>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</si>
  <si>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</si>
  <si>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</si>
  <si>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</si>
  <si>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</si>
  <si>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</si>
  <si>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</si>
  <si>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</si>
  <si>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</si>
  <si>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</si>
  <si>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</si>
  <si>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</si>
  <si>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</si>
  <si>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</si>
  <si>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</si>
  <si>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</si>
  <si>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</si>
  <si>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</si>
  <si>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</si>
  <si>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</si>
  <si>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</si>
  <si>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</si>
  <si>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</si>
  <si>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</si>
  <si>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</si>
  <si>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</si>
  <si>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</si>
  <si>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</si>
  <si>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</si>
  <si>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</si>
  <si>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</si>
  <si>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</si>
  <si>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</si>
  <si>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</si>
  <si>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</si>
  <si>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</si>
  <si>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</si>
  <si>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</si>
  <si>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</si>
  <si>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</si>
  <si>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</si>
  <si>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</si>
  <si>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</si>
  <si>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</si>
  <si>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</si>
  <si>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</si>
  <si>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</si>
  <si>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</si>
  <si>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</si>
  <si>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</si>
  <si>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</si>
  <si>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</si>
  <si>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</si>
  <si>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</si>
  <si>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</si>
  <si>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</si>
  <si>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</si>
  <si>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</si>
  <si>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</si>
  <si>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</si>
  <si>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</si>
  <si>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</si>
  <si>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</si>
  <si>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</si>
  <si>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</si>
  <si>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</si>
  <si>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</si>
  <si>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</si>
  <si>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</si>
  <si>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</si>
  <si>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</si>
  <si>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</si>
  <si>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</si>
  <si>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</si>
  <si>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</si>
  <si>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</si>
  <si>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</si>
  <si>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</si>
  <si>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</si>
  <si>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</si>
  <si>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</si>
  <si>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</si>
  <si>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</si>
  <si>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</si>
  <si>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</si>
  <si>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</si>
  <si>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</si>
  <si>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</si>
  <si>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</si>
  <si>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</si>
  <si>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</si>
  <si>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</si>
  <si>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</si>
  <si>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</si>
  <si>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</si>
  <si>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</si>
  <si>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</si>
  <si>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</si>
  <si>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</si>
  <si>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</si>
  <si>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</si>
  <si>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</si>
  <si>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</si>
  <si>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</si>
  <si>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</si>
  <si>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</si>
  <si>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</si>
  <si>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</si>
  <si>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</si>
  <si>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</si>
  <si>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</si>
  <si>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</si>
  <si>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</si>
  <si>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</si>
  <si>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</si>
  <si>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</si>
  <si>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</si>
  <si>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</si>
  <si>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</si>
  <si>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</si>
  <si>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</si>
  <si>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</si>
  <si>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</si>
  <si>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</si>
  <si>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</si>
  <si>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</si>
  <si>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</si>
  <si>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</si>
  <si>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</si>
  <si>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</si>
  <si>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</si>
  <si>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</si>
  <si>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</si>
  <si>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</si>
  <si>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</si>
  <si>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</si>
  <si>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</si>
  <si>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</si>
  <si>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</si>
  <si>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</si>
  <si>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</si>
  <si>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</si>
  <si>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</si>
  <si>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</si>
  <si>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</si>
  <si>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</si>
  <si>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</si>
  <si>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</si>
  <si>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</si>
  <si>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</si>
  <si>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</si>
  <si>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</si>
  <si>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</si>
  <si>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</si>
  <si>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</si>
  <si>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</si>
  <si>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</si>
  <si>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</si>
  <si>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</si>
  <si>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</si>
  <si>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</si>
  <si>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</si>
  <si>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</si>
  <si>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</si>
  <si>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</si>
  <si>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</si>
  <si>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</si>
  <si>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</si>
  <si>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</si>
  <si>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</si>
  <si>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</si>
  <si>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</si>
  <si>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</si>
  <si>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</si>
  <si>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</si>
  <si>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</si>
  <si>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</si>
  <si>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</si>
  <si>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</si>
  <si>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</si>
  <si>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</si>
  <si>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</si>
  <si>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</si>
  <si>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</si>
  <si>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</si>
  <si>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</si>
  <si>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</si>
  <si>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</si>
  <si>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</si>
  <si>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</si>
  <si>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</si>
  <si>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</si>
  <si>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</si>
  <si>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</si>
  <si>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</si>
  <si>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</si>
  <si>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</si>
  <si>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</si>
  <si>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</si>
  <si>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</si>
  <si>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</si>
  <si>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</si>
  <si>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</si>
  <si>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</si>
  <si>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</si>
  <si>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</si>
  <si>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</si>
  <si>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</si>
  <si>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</si>
  <si>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</si>
  <si>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</si>
  <si>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</si>
  <si>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</si>
  <si>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</si>
  <si>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</si>
  <si>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</si>
  <si>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</si>
  <si>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</si>
  <si>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</si>
  <si>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</si>
  <si>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</si>
  <si>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</si>
  <si>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</si>
  <si>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</si>
  <si>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</si>
  <si>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</si>
  <si>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</si>
  <si>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</si>
  <si>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</si>
  <si>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</si>
  <si>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</si>
  <si>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</si>
  <si>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</si>
  <si>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</si>
  <si>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</si>
  <si>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</si>
  <si>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</si>
  <si>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</si>
  <si>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</si>
  <si>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</si>
  <si>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</si>
  <si>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</si>
  <si>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</si>
  <si>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</si>
  <si>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</si>
  <si>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</si>
  <si>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</si>
  <si>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</si>
  <si>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</si>
  <si>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</si>
  <si>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</si>
  <si>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</si>
  <si>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</si>
  <si>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</si>
  <si>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</si>
  <si>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</si>
  <si>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</si>
  <si>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</si>
  <si>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</si>
  <si>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</si>
  <si>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</si>
  <si>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</si>
  <si>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</si>
  <si>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</si>
  <si>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</si>
  <si>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</si>
  <si>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</si>
  <si>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</si>
  <si>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</si>
  <si>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</si>
  <si>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</si>
  <si>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</si>
  <si>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</si>
  <si>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</si>
  <si>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</si>
  <si>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</si>
  <si>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</si>
  <si>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</si>
  <si>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</si>
  <si>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</si>
  <si>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</si>
  <si>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</si>
  <si>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</si>
  <si>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</si>
  <si>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</si>
  <si>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</si>
  <si>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</si>
  <si>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</si>
  <si>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</si>
  <si>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</si>
  <si>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</si>
  <si>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</si>
  <si>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</si>
  <si>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</si>
  <si>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</si>
  <si>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</si>
  <si>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</si>
  <si>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</si>
  <si>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</si>
  <si>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</si>
  <si>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</si>
  <si>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</si>
  <si>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</si>
  <si>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</si>
  <si>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</si>
  <si>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</si>
  <si>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</si>
  <si>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</si>
  <si>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</si>
  <si>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</si>
  <si>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</si>
  <si>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</si>
  <si>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</si>
  <si>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</si>
  <si>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</si>
  <si>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</si>
  <si>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</si>
  <si>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</si>
  <si>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</si>
  <si>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</si>
  <si>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</si>
  <si>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</si>
  <si>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</si>
  <si>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</si>
  <si>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</si>
  <si>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</si>
  <si>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</si>
  <si>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</si>
  <si>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</si>
  <si>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</si>
  <si>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</si>
  <si>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</si>
  <si>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</si>
  <si>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</si>
  <si>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</si>
  <si>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</si>
  <si>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</si>
  <si>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</si>
  <si>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</si>
  <si>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</si>
  <si>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</si>
  <si>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</si>
  <si>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</si>
  <si>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</si>
  <si>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</si>
  <si>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</si>
  <si>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</si>
  <si>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</si>
  <si>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</si>
  <si>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</si>
  <si>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</si>
  <si>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</si>
  <si>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</si>
  <si>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</si>
  <si>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</si>
  <si>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</si>
  <si>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</si>
  <si>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</si>
  <si>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</si>
  <si>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</si>
  <si>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</si>
  <si>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</si>
  <si>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</si>
  <si>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</si>
  <si>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</si>
  <si>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</si>
  <si>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</si>
  <si>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</si>
  <si>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</si>
  <si>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</si>
  <si>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</si>
  <si>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</si>
  <si>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</si>
  <si>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</si>
  <si>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</si>
  <si>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</si>
  <si>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</si>
  <si>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</si>
  <si>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</si>
  <si>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</si>
  <si>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</si>
  <si>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</si>
  <si>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</si>
  <si>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</si>
  <si>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</si>
  <si>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</si>
  <si>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</si>
  <si>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</si>
  <si>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</si>
  <si>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</si>
  <si>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</si>
  <si>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</si>
  <si>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</si>
  <si>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</si>
  <si>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</si>
  <si>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</si>
  <si>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</si>
  <si>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</si>
  <si>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</si>
  <si>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</si>
  <si>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</si>
  <si>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</si>
  <si>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</si>
  <si>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</si>
  <si>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</si>
  <si>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</si>
  <si>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</si>
  <si>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</si>
  <si>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</si>
  <si>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</si>
  <si>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</si>
  <si>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</si>
  <si>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</si>
  <si>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</si>
  <si>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</si>
  <si>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</si>
  <si>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</si>
  <si>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</si>
  <si>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</si>
  <si>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</si>
  <si>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</si>
  <si>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</si>
  <si>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</si>
  <si>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</si>
  <si>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</si>
  <si>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</si>
  <si>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</si>
  <si>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</si>
  <si>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</si>
  <si>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</si>
  <si>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</si>
  <si>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</si>
  <si>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</si>
  <si>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</si>
  <si>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</si>
  <si>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</si>
  <si>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</si>
  <si>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</si>
  <si>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</si>
  <si>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</si>
  <si>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</si>
  <si>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</si>
  <si>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</si>
  <si>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</si>
  <si>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</si>
  <si>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</si>
  <si>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</si>
  <si>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</si>
  <si>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</si>
  <si>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</si>
  <si>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</si>
  <si>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</si>
  <si>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</si>
  <si>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</si>
  <si>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</si>
  <si>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</si>
  <si>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</si>
  <si>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</si>
  <si>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</si>
  <si>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</si>
  <si>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</si>
  <si>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</si>
  <si>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</si>
  <si>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</si>
  <si>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</si>
  <si>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</si>
  <si>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</si>
  <si>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</si>
  <si>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</si>
  <si>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</si>
  <si>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</si>
  <si>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</si>
  <si>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</si>
  <si>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</si>
  <si>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</si>
  <si>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</si>
  <si>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</si>
  <si>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</si>
  <si>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</si>
  <si>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</si>
  <si>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</si>
  <si>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</si>
  <si>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</si>
  <si>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</si>
  <si>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</si>
  <si>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</si>
  <si>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</si>
  <si>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</si>
  <si>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</si>
  <si>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</si>
  <si>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</si>
  <si>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</si>
  <si>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</si>
  <si>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</si>
  <si>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</si>
  <si>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</si>
  <si>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</si>
  <si>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</si>
  <si>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</si>
  <si>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</si>
  <si>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</si>
  <si>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</si>
  <si>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</si>
  <si>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</si>
  <si>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</si>
  <si>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</si>
  <si>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</si>
  <si>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</si>
  <si>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</si>
  <si>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</si>
  <si>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</si>
  <si>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</si>
  <si>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</si>
  <si>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</si>
  <si>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</si>
  <si>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</si>
  <si>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</si>
  <si>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</si>
  <si>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</si>
  <si>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</si>
  <si>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</si>
  <si>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</si>
  <si>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</si>
  <si>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</si>
  <si>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</si>
  <si>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</si>
  <si>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</si>
  <si>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</si>
  <si>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</si>
  <si>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</si>
  <si>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</si>
  <si>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</si>
  <si>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</si>
  <si>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</si>
  <si>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</si>
  <si>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</si>
  <si>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</si>
  <si>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</si>
  <si>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</si>
  <si>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</si>
  <si>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</si>
  <si>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</si>
  <si>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</si>
  <si>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</si>
  <si>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</si>
  <si>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</si>
  <si>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</si>
  <si>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</si>
  <si>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</si>
  <si>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</si>
  <si>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</si>
  <si>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</si>
  <si>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</si>
  <si>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</si>
  <si>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</si>
  <si>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</si>
  <si>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</si>
  <si>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</si>
  <si>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</si>
  <si>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</si>
  <si>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</si>
  <si>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</si>
  <si>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</si>
  <si>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</si>
  <si>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</si>
  <si>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</si>
  <si>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</si>
  <si>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</si>
  <si>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</si>
  <si>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</si>
  <si>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</si>
  <si>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</si>
  <si>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</si>
  <si>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</si>
  <si>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</si>
  <si>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</si>
  <si>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</si>
  <si>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</si>
  <si>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</si>
  <si>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</si>
  <si>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</si>
  <si>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</si>
  <si>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</si>
  <si>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</si>
  <si>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</si>
  <si>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</si>
  <si>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</si>
  <si>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</si>
  <si>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</si>
  <si>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</si>
  <si>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</si>
  <si>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</si>
  <si>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</si>
  <si>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</si>
  <si>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</si>
  <si>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</si>
  <si>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</si>
  <si>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</si>
  <si>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</si>
  <si>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</si>
  <si>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</si>
  <si>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</si>
  <si>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</si>
  <si>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</si>
  <si>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</si>
  <si>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</si>
  <si>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</si>
  <si>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</si>
  <si>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</si>
  <si>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</si>
  <si>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</si>
  <si>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</si>
  <si>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</si>
  <si>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</si>
  <si>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</si>
  <si>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</si>
  <si>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</si>
  <si>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</si>
  <si>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</si>
  <si>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</si>
  <si>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</si>
  <si>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</si>
  <si>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</si>
  <si>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</si>
  <si>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</si>
  <si>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</si>
  <si>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</si>
  <si>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</si>
  <si>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</si>
  <si>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</si>
  <si>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</si>
  <si>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</si>
  <si>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</si>
  <si>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</si>
  <si>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</si>
  <si>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</si>
  <si>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</si>
  <si>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</si>
  <si>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</si>
  <si>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</si>
  <si>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</si>
  <si>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</si>
  <si>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</si>
  <si>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</si>
  <si>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</si>
  <si>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</si>
  <si>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</si>
  <si>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</si>
  <si>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</si>
  <si>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</si>
  <si>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</si>
  <si>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</si>
  <si>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</si>
  <si>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</si>
  <si>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</si>
  <si>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</si>
  <si>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</si>
  <si>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</si>
  <si>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</si>
  <si>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</si>
  <si>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</si>
  <si>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</si>
  <si>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</si>
  <si>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</si>
  <si>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</si>
  <si>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</si>
  <si>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</si>
  <si>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</si>
  <si>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</si>
  <si>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</si>
  <si>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</si>
  <si>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</si>
  <si>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</si>
  <si>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</si>
  <si>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</si>
  <si>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</si>
  <si>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</si>
  <si>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</si>
  <si>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</si>
  <si>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</si>
  <si>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</si>
  <si>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</si>
  <si>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</si>
  <si>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</si>
  <si>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</si>
  <si>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</si>
  <si>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</si>
  <si>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</si>
  <si>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</si>
  <si>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</si>
  <si>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</si>
  <si>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</si>
  <si>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</si>
  <si>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</si>
  <si>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</si>
  <si>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</si>
  <si>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</si>
  <si>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</si>
  <si>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</si>
  <si>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</si>
  <si>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</si>
  <si>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</si>
  <si>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</si>
  <si>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</si>
  <si>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</si>
  <si>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</si>
  <si>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</si>
  <si>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</si>
  <si>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</si>
  <si>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</si>
  <si>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</si>
  <si>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</si>
  <si>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</si>
  <si>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</si>
  <si>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</si>
  <si>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</si>
  <si>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</si>
  <si>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</si>
  <si>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</si>
  <si>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</si>
  <si>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</si>
  <si>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</si>
  <si>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</si>
  <si>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</si>
  <si>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</si>
  <si>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</si>
  <si>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</si>
  <si>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</si>
  <si>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</si>
  <si>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</si>
  <si>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</si>
  <si>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</si>
  <si>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</si>
  <si>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</si>
  <si>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</si>
  <si>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</si>
  <si>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</si>
  <si>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</si>
  <si>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</si>
  <si>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</si>
  <si>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</si>
  <si>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</si>
  <si>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</si>
  <si>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</si>
  <si>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</si>
  <si>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</si>
  <si>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</si>
  <si>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</si>
  <si>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</si>
  <si>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</si>
  <si>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</si>
  <si>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</si>
  <si>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</si>
  <si>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</si>
  <si>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</si>
  <si>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</si>
  <si>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</si>
  <si>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</si>
  <si>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</si>
  <si>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</si>
  <si>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</si>
  <si>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</si>
  <si>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</si>
  <si>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</si>
  <si>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</si>
  <si>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</si>
  <si>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</si>
  <si>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</si>
  <si>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</si>
  <si>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</si>
  <si>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</si>
  <si>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</si>
  <si>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</si>
  <si>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</si>
  <si>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</si>
  <si>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</si>
  <si>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</si>
  <si>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</si>
  <si>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</si>
  <si>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</si>
  <si>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</si>
  <si>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</si>
  <si>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</si>
  <si>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</si>
  <si>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</si>
  <si>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</si>
  <si>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</si>
  <si>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</si>
  <si>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</si>
  <si>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</si>
  <si>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</si>
  <si>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</si>
  <si>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</si>
  <si>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</si>
  <si>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</si>
  <si>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</si>
  <si>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</si>
  <si>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</si>
  <si>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</si>
  <si>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</si>
  <si>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</si>
  <si>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</si>
  <si>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</si>
  <si>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</si>
  <si>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</si>
  <si>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</si>
  <si>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</si>
  <si>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</si>
  <si>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</si>
  <si>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</si>
  <si>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</si>
  <si>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</si>
  <si>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</si>
  <si>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</si>
  <si>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</si>
  <si>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</si>
  <si>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</si>
  <si>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</si>
  <si>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</si>
  <si>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</si>
  <si>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</si>
  <si>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</si>
  <si>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</si>
  <si>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</si>
  <si>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</si>
  <si>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</si>
  <si>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</si>
  <si>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</si>
  <si>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</si>
  <si>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</si>
  <si>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</si>
  <si>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</si>
  <si>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</si>
  <si>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</si>
  <si>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</si>
  <si>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</si>
  <si>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</si>
  <si>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</si>
  <si>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</si>
  <si>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</si>
  <si>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</si>
  <si>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</si>
  <si>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</si>
  <si>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</si>
  <si>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</si>
  <si>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</si>
  <si>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</si>
  <si>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</si>
  <si>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</si>
  <si>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</si>
  <si>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</si>
  <si>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</si>
  <si>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</si>
  <si>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</si>
  <si>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</si>
  <si>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</si>
  <si>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</si>
  <si>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</si>
  <si>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</si>
  <si>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</si>
  <si>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</si>
  <si>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</si>
  <si>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</si>
  <si>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</si>
  <si>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</si>
  <si>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</si>
  <si>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</si>
  <si>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</si>
  <si>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</si>
  <si>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</si>
  <si>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</si>
  <si>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</si>
  <si>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</si>
  <si>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</si>
  <si>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</si>
  <si>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</si>
  <si>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</si>
  <si>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</si>
  <si>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</si>
  <si>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</si>
  <si>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</si>
  <si>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</si>
  <si>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</si>
  <si>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</si>
  <si>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</si>
  <si>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</si>
  <si>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</si>
  <si>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</si>
  <si>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</si>
  <si>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</si>
  <si>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</si>
  <si>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</si>
  <si>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</si>
  <si>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</si>
  <si>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</si>
  <si>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</si>
  <si>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</si>
  <si>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</si>
  <si>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</si>
  <si>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</si>
  <si>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</si>
  <si>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</si>
  <si>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</si>
  <si>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</si>
  <si>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</si>
  <si>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</si>
  <si>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</si>
  <si>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</si>
  <si>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</si>
  <si>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</si>
  <si>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</si>
  <si>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</si>
  <si>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</si>
  <si>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</si>
  <si>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</si>
  <si>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</si>
  <si>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</si>
  <si>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</si>
  <si>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</si>
  <si>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</si>
  <si>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</si>
  <si>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</si>
  <si>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</si>
  <si>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</si>
  <si>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</si>
  <si>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</si>
  <si>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</si>
  <si>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</si>
  <si>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</si>
  <si>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</si>
  <si>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</si>
  <si>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</si>
  <si>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</si>
  <si>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</si>
  <si>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</si>
  <si>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</si>
  <si>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</si>
  <si>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</si>
  <si>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</si>
  <si>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</si>
  <si>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</si>
  <si>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</si>
  <si>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</si>
  <si>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</si>
  <si>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</si>
  <si>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</si>
  <si>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</si>
  <si>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</si>
  <si>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</si>
  <si>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</si>
  <si>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</si>
  <si>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</si>
  <si>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</si>
  <si>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</si>
  <si>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</si>
  <si>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</si>
  <si>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</si>
  <si>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</si>
  <si>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</si>
  <si>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</si>
  <si>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</si>
  <si>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</si>
  <si>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</si>
  <si>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</si>
  <si>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</si>
  <si>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</si>
  <si>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</si>
  <si>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</si>
  <si>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</si>
  <si>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</si>
  <si>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</si>
  <si>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</si>
  <si>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</si>
  <si>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</si>
  <si>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</si>
  <si>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</si>
  <si>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</si>
  <si>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</si>
  <si>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</si>
  <si>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</si>
  <si>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</si>
  <si>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</si>
  <si>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</si>
  <si>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</si>
  <si>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</si>
  <si>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</si>
  <si>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</si>
  <si>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</si>
  <si>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</si>
  <si>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</si>
  <si>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</si>
  <si>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</si>
  <si>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</si>
  <si>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</si>
  <si>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</si>
  <si>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</si>
  <si>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</si>
  <si>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</si>
  <si>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</si>
  <si>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</si>
  <si>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</si>
  <si>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</si>
  <si>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</si>
  <si>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</si>
  <si>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</si>
  <si>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</si>
  <si>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</si>
  <si>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</si>
  <si>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</si>
  <si>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</si>
  <si>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</si>
  <si>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</si>
  <si>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</si>
  <si>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</si>
  <si>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</si>
  <si>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</si>
  <si>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</si>
  <si>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</si>
  <si>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</si>
  <si>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</si>
  <si>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</si>
  <si>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</si>
  <si>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</si>
  <si>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</si>
  <si>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</si>
  <si>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</si>
  <si>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</si>
  <si>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</si>
  <si>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</si>
  <si>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</si>
  <si>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</si>
  <si>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</si>
  <si>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</si>
  <si>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</si>
  <si>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</si>
  <si>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</si>
  <si>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</si>
  <si>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</si>
  <si>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</si>
  <si>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</si>
  <si>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</si>
  <si>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</si>
  <si>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</si>
  <si>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</si>
  <si>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</si>
  <si>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</si>
  <si>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</si>
  <si>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</si>
  <si>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</si>
  <si>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</si>
  <si>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</si>
  <si>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</si>
  <si>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</si>
  <si>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</si>
  <si>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</si>
  <si>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</si>
  <si>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</si>
  <si>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</si>
  <si>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</si>
  <si>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</si>
  <si>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</si>
  <si>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</si>
  <si>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</si>
  <si>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</si>
  <si>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</si>
  <si>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</si>
  <si>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</si>
  <si>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</si>
  <si>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</si>
  <si>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</si>
  <si>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</si>
  <si>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</si>
  <si>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</si>
  <si>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</si>
  <si>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</si>
  <si>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</si>
  <si>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</si>
  <si>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</si>
  <si>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</si>
  <si>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</si>
  <si>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</si>
  <si>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</si>
  <si>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</si>
  <si>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</si>
  <si>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</si>
  <si>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</si>
  <si>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</si>
  <si>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</si>
  <si>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</si>
  <si>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</si>
  <si>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</si>
  <si>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</si>
  <si>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</si>
  <si>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</si>
  <si>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</si>
  <si>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</si>
  <si>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</si>
  <si>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</si>
  <si>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</si>
  <si>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</si>
  <si>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</si>
  <si>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</si>
  <si>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</si>
  <si>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</si>
  <si>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</si>
  <si>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</si>
  <si>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</si>
  <si>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</si>
  <si>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</si>
  <si>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</si>
  <si>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</si>
  <si>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</si>
  <si>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</si>
  <si>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</si>
  <si>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</si>
  <si>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</si>
  <si>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</si>
  <si>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</si>
  <si>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</si>
  <si>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</si>
  <si>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</si>
  <si>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</si>
  <si>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</si>
  <si>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</si>
  <si>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</si>
  <si>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</si>
  <si>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</si>
  <si>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</si>
  <si>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</si>
  <si>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</si>
  <si>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</si>
  <si>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</si>
  <si>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</si>
  <si>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</si>
  <si>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</si>
  <si>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</si>
  <si>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</si>
  <si>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</si>
  <si>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</si>
  <si>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</si>
  <si>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</si>
  <si>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</si>
  <si>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</si>
  <si>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</si>
  <si>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</si>
  <si>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</si>
  <si>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</si>
  <si>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</si>
  <si>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</si>
  <si>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</si>
  <si>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</si>
  <si>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</si>
  <si>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</si>
  <si>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</si>
  <si>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</si>
  <si>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</si>
  <si>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</si>
  <si>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</si>
  <si>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</si>
  <si>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</si>
  <si>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</si>
  <si>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</si>
  <si>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</si>
  <si>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</si>
  <si>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</si>
  <si>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</si>
  <si>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</si>
  <si>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</si>
  <si>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</si>
  <si>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</si>
  <si>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</si>
  <si>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</si>
  <si>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</si>
  <si>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</si>
  <si>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</si>
  <si>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</si>
  <si>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</si>
  <si>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</si>
  <si>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</si>
  <si>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</si>
  <si>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</si>
  <si>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</si>
  <si>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</si>
  <si>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</si>
  <si>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</si>
  <si>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</si>
  <si>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</si>
  <si>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</si>
  <si>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</si>
  <si>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</si>
  <si>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</si>
  <si>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</si>
  <si>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</si>
  <si>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</si>
  <si>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</si>
  <si>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</si>
  <si>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</si>
  <si>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</si>
  <si>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</si>
  <si>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</si>
  <si>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</si>
  <si>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</si>
  <si>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</si>
  <si>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</si>
  <si>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</si>
  <si>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</si>
  <si>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</si>
  <si>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</si>
  <si>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</si>
  <si>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</si>
  <si>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</si>
  <si>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</si>
  <si>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</si>
  <si>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</si>
  <si>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</si>
  <si>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</si>
  <si>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</si>
  <si>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</si>
  <si>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</si>
  <si>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</si>
  <si>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</si>
  <si>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</si>
  <si>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</si>
  <si>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</si>
  <si>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</si>
  <si>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</si>
  <si>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</si>
  <si>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</si>
  <si>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</si>
  <si>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</si>
  <si>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</si>
  <si>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</si>
  <si>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</si>
  <si>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</si>
  <si>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</si>
  <si>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</si>
  <si>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</si>
  <si>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</si>
  <si>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</si>
  <si>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</si>
  <si>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</si>
  <si>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</si>
  <si>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</si>
  <si>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</si>
  <si>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</si>
  <si>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</si>
  <si>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</si>
  <si>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</si>
  <si>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</si>
  <si>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</si>
  <si>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</si>
  <si>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</si>
  <si>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</si>
  <si>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</si>
  <si>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</si>
  <si>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</si>
  <si>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</si>
  <si>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</si>
  <si>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</si>
  <si>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</si>
  <si>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</si>
  <si>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</si>
  <si>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</si>
  <si>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</si>
  <si>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</si>
  <si>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</si>
  <si>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</si>
  <si>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</si>
  <si>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</si>
  <si>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</si>
  <si>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</si>
  <si>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</si>
  <si>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</si>
  <si>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</si>
  <si>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</si>
  <si>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</si>
  <si>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</si>
  <si>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</si>
  <si>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</si>
  <si>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</si>
  <si>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</si>
  <si>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</si>
  <si>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</si>
  <si>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</si>
  <si>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</si>
  <si>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</si>
  <si>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</si>
  <si>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</si>
  <si>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</si>
  <si>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</si>
  <si>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</si>
  <si>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</si>
  <si>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</si>
  <si>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</si>
  <si>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</si>
  <si>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</si>
  <si>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</si>
  <si>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</si>
  <si>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</si>
  <si>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</si>
  <si>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</si>
  <si>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</si>
  <si>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</si>
  <si>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</si>
  <si>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</si>
  <si>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</si>
  <si>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</si>
  <si>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</si>
  <si>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</si>
  <si>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</si>
  <si>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</si>
  <si>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</si>
  <si>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</si>
  <si>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</si>
  <si>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</si>
  <si>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</si>
  <si>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</si>
  <si>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</si>
  <si>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</si>
  <si>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</si>
  <si>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</si>
  <si>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</si>
  <si>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</si>
  <si>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</si>
  <si>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</si>
  <si>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</si>
  <si>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</si>
  <si>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</si>
  <si>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</si>
  <si>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</si>
  <si>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</si>
  <si>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</si>
  <si>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</si>
  <si>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</si>
  <si>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</si>
  <si>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</si>
  <si>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</si>
  <si>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</si>
  <si>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</si>
  <si>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</si>
  <si>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</si>
  <si>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</si>
  <si>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</si>
  <si>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</si>
  <si>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</si>
  <si>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</si>
  <si>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</si>
  <si>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</si>
  <si>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</si>
  <si>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</si>
  <si>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</si>
  <si>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</si>
  <si>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</si>
  <si>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</si>
  <si>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</si>
  <si>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</si>
  <si>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</si>
  <si>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</si>
  <si>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</si>
  <si>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</si>
  <si>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</si>
  <si>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</si>
  <si>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</si>
  <si>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</si>
  <si>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</si>
  <si>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</si>
  <si>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</si>
  <si>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</si>
  <si>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</si>
  <si>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</si>
  <si>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</si>
  <si>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</si>
  <si>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</si>
  <si>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</si>
  <si>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</si>
  <si>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</si>
  <si>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</si>
  <si>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</si>
  <si>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</si>
  <si>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</si>
  <si>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</si>
  <si>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</si>
  <si>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</si>
  <si>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</si>
  <si>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</si>
  <si>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</si>
  <si>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</si>
  <si>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</si>
  <si>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</si>
  <si>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</si>
  <si>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</si>
  <si>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</si>
  <si>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</si>
  <si>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</si>
  <si>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</si>
  <si>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</si>
  <si>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</si>
  <si>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</si>
  <si>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</si>
  <si>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</si>
  <si>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</si>
  <si>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</si>
  <si>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</si>
  <si>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</si>
  <si>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</si>
  <si>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</si>
  <si>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</si>
  <si>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</si>
  <si>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</si>
  <si>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</si>
  <si>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</si>
  <si>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</si>
  <si>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</si>
  <si>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</si>
  <si>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</si>
  <si>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</si>
  <si>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</si>
  <si>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</si>
  <si>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</si>
  <si>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</si>
  <si>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</si>
  <si>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</si>
  <si>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</si>
  <si>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</si>
  <si>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</si>
  <si>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</si>
  <si>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</si>
  <si>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</si>
  <si>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</si>
  <si>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</si>
  <si>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</si>
  <si>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</si>
  <si>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</si>
  <si>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</si>
  <si>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</si>
  <si>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</si>
  <si>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</si>
  <si>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</si>
  <si>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</si>
  <si>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</si>
  <si>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</si>
  <si>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</si>
  <si>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</si>
  <si>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</si>
  <si>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</si>
  <si>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</si>
  <si>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</si>
  <si>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</si>
  <si>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</si>
  <si>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</si>
  <si>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</si>
  <si>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</si>
  <si>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</si>
  <si>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</si>
  <si>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</si>
  <si>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</si>
  <si>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</si>
  <si>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</si>
  <si>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</si>
  <si>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</si>
  <si>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</si>
  <si>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</si>
  <si>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</si>
  <si>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</si>
  <si>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</si>
  <si>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</si>
  <si>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</si>
  <si>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</si>
  <si>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</si>
  <si>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</si>
  <si>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</si>
  <si>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</si>
  <si>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</si>
  <si>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</si>
  <si>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</si>
  <si>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</si>
  <si>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</si>
  <si>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</si>
  <si>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</si>
  <si>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</si>
  <si>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</si>
  <si>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</si>
  <si>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</si>
  <si>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</si>
  <si>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</si>
  <si>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</si>
  <si>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</si>
  <si>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</si>
  <si>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</si>
  <si>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</si>
  <si>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</si>
  <si>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</si>
  <si>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</si>
  <si>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</si>
  <si>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</si>
  <si>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</si>
  <si>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</si>
  <si>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</si>
  <si>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</si>
  <si>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</si>
  <si>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</si>
  <si>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</si>
  <si>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</si>
  <si>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</si>
  <si>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</si>
  <si>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</si>
  <si>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</si>
  <si>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</si>
  <si>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</si>
  <si>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</si>
  <si>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</si>
  <si>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</si>
  <si>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</si>
  <si>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</si>
  <si>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</si>
  <si>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</si>
  <si>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</si>
  <si>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</si>
  <si>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</si>
  <si>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</si>
  <si>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</si>
  <si>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</si>
  <si>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</si>
  <si>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</si>
  <si>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</si>
  <si>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</si>
  <si>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</si>
  <si>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</si>
  <si>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</si>
  <si>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</si>
  <si>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</si>
  <si>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</si>
  <si>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</si>
  <si>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</si>
  <si>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</si>
  <si>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</si>
  <si>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</si>
  <si>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</si>
  <si>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</si>
  <si>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</si>
  <si>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</si>
  <si>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</si>
  <si>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</si>
  <si>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</si>
  <si>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</si>
  <si>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</si>
  <si>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</si>
  <si>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</si>
  <si>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</si>
  <si>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</si>
  <si>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</si>
  <si>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</si>
  <si>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</si>
  <si>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</si>
  <si>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</si>
  <si>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</si>
  <si>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</si>
  <si>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</si>
  <si>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</si>
  <si>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</si>
  <si>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</si>
  <si>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</si>
  <si>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</si>
  <si>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</si>
  <si>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</si>
  <si>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</si>
  <si>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</si>
  <si>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</si>
  <si>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</si>
  <si>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</si>
  <si>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</si>
  <si>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</si>
  <si>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</si>
  <si>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</si>
  <si>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</si>
  <si>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</si>
  <si>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</si>
  <si>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</si>
  <si>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</si>
  <si>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</si>
  <si>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</si>
  <si>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</si>
  <si>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</si>
  <si>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</si>
  <si>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</si>
  <si>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</si>
  <si>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</si>
  <si>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</si>
  <si>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</si>
  <si>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</si>
  <si>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</si>
  <si>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</si>
  <si>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</si>
  <si>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</si>
  <si>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</si>
  <si>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</si>
  <si>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</si>
  <si>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</si>
  <si>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</si>
  <si>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</si>
  <si>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</si>
  <si>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</si>
  <si>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</si>
  <si>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</si>
  <si>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</si>
  <si>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</si>
  <si>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</si>
  <si>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</si>
  <si>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</si>
  <si>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</si>
  <si>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</si>
  <si>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</si>
  <si>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</si>
  <si>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</si>
  <si>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</si>
  <si>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</si>
  <si>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</si>
  <si>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</si>
  <si>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</si>
  <si>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</si>
  <si>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</si>
  <si>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</si>
  <si>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</si>
  <si>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</si>
  <si>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</si>
  <si>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</si>
  <si>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</si>
  <si>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</si>
  <si>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</si>
  <si>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</si>
  <si>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</si>
  <si>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</si>
  <si>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</si>
  <si>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</si>
  <si>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</si>
  <si>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</si>
  <si>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</si>
  <si>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</si>
  <si>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</si>
  <si>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</si>
  <si>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</si>
  <si>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</si>
  <si>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</si>
  <si>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</si>
  <si>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</si>
  <si>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</si>
  <si>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</si>
  <si>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</si>
  <si>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</si>
  <si>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</si>
  <si>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</si>
  <si>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</si>
  <si>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</si>
  <si>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</si>
  <si>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</si>
  <si>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</si>
  <si>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</si>
  <si>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</si>
  <si>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</si>
  <si>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</si>
  <si>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</si>
  <si>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</si>
  <si>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</si>
  <si>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</si>
  <si>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</si>
  <si>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</si>
  <si>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</si>
  <si>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</si>
  <si>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</si>
  <si>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</si>
  <si>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</si>
  <si>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</si>
  <si>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</si>
  <si>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</si>
  <si>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</si>
  <si>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</si>
  <si>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</si>
  <si>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</si>
  <si>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</si>
  <si>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</si>
  <si>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</si>
  <si>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</si>
  <si>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</si>
  <si>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</si>
  <si>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</si>
  <si>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</si>
  <si>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</si>
  <si>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</si>
  <si>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</si>
  <si>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</si>
  <si>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</si>
  <si>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</si>
  <si>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</si>
  <si>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</si>
  <si>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</si>
  <si>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</si>
  <si>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</si>
  <si>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</si>
  <si>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</si>
  <si>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</si>
  <si>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</si>
  <si>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</si>
  <si>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</si>
  <si>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</si>
  <si>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</si>
  <si>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</si>
  <si>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</si>
  <si>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</si>
  <si>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</si>
  <si>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</si>
  <si>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</si>
  <si>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</si>
  <si>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</si>
  <si>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</si>
  <si>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</si>
  <si>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</si>
  <si>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</si>
  <si>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</si>
  <si>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</si>
  <si>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</si>
  <si>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</si>
  <si>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</si>
  <si>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</si>
  <si>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</si>
  <si>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</si>
  <si>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</si>
  <si>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</si>
  <si>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</si>
  <si>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</si>
  <si>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</si>
  <si>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</si>
  <si>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</si>
  <si>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</si>
  <si>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</si>
  <si>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</si>
  <si>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</si>
  <si>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</si>
  <si>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</si>
  <si>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</si>
  <si>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</si>
  <si>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</si>
  <si>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</si>
  <si>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</si>
  <si>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</si>
  <si>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</si>
  <si>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</si>
  <si>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</si>
  <si>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</si>
  <si>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</si>
  <si>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</si>
  <si>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</si>
  <si>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</si>
  <si>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</si>
  <si>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</si>
  <si>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</si>
  <si>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</si>
  <si>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</si>
  <si>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</si>
  <si>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</si>
  <si>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</si>
  <si>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</si>
  <si>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</si>
  <si>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</si>
  <si>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</si>
  <si>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</si>
  <si>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</si>
  <si>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</si>
  <si>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</si>
  <si>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</si>
  <si>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</si>
  <si>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</si>
  <si>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</si>
  <si>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</si>
  <si>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</si>
  <si>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</si>
  <si>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</si>
  <si>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</si>
  <si>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</si>
  <si>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</si>
  <si>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</si>
  <si>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</si>
  <si>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</si>
  <si>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</si>
  <si>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</si>
  <si>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</si>
  <si>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</si>
  <si>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</si>
  <si>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</si>
  <si>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</si>
  <si>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</si>
  <si>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</si>
  <si>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</si>
  <si>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</si>
  <si>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</si>
  <si>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</si>
  <si>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</si>
  <si>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</si>
  <si>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</si>
  <si>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</si>
  <si>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</si>
  <si>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</si>
  <si>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</si>
  <si>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</si>
  <si>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</si>
  <si>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</si>
  <si>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</si>
  <si>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</si>
  <si>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</si>
  <si>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</si>
  <si>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</si>
  <si>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</si>
  <si>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</si>
  <si>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</si>
  <si>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</si>
  <si>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</si>
  <si>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</si>
  <si>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</si>
  <si>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</si>
  <si>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</si>
  <si>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</si>
  <si>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</si>
  <si>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</si>
  <si>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</si>
  <si>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</si>
  <si>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</si>
  <si>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</si>
  <si>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</si>
  <si>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</si>
  <si>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</si>
  <si>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</si>
  <si>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</si>
  <si>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</si>
  <si>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</si>
  <si>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</si>
  <si>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</si>
  <si>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</si>
  <si>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</si>
  <si>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</si>
  <si>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</si>
  <si>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</si>
  <si>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</si>
  <si>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</si>
  <si>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</si>
  <si>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</si>
  <si>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</si>
  <si>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</si>
  <si>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</si>
  <si>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</si>
  <si>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</si>
  <si>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</si>
  <si>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</si>
  <si>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</si>
  <si>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</si>
  <si>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</si>
  <si>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</si>
  <si>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</si>
  <si>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</si>
  <si>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</si>
  <si>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</si>
  <si>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</si>
  <si>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</si>
  <si>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</si>
  <si>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</si>
  <si>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</si>
  <si>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</si>
  <si>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</si>
  <si>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</si>
  <si>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</si>
  <si>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</si>
  <si>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</si>
  <si>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</si>
  <si>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</si>
  <si>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</si>
  <si>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</si>
  <si>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</si>
  <si>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</si>
  <si>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</si>
  <si>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</si>
  <si>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</si>
  <si>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</si>
  <si>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</si>
  <si>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</si>
  <si>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</si>
  <si>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</si>
  <si>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</si>
  <si>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</si>
  <si>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</si>
  <si>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</si>
  <si>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</si>
  <si>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</si>
  <si>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</si>
  <si>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</si>
  <si>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</si>
  <si>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</si>
  <si>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</si>
  <si>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</si>
  <si>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</si>
  <si>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</si>
  <si>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</si>
  <si>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</si>
  <si>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</si>
  <si>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</si>
  <si>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</si>
  <si>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</si>
  <si>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</si>
  <si>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</si>
  <si>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</si>
  <si>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</si>
  <si>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</si>
  <si>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</si>
  <si>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</si>
  <si>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</si>
  <si>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</si>
  <si>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</si>
  <si>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</si>
  <si>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</si>
  <si>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</si>
  <si>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</si>
  <si>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</si>
  <si>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</si>
  <si>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</si>
  <si>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</si>
  <si>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</si>
  <si>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</si>
  <si>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</si>
  <si>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</si>
  <si>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</si>
  <si>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</si>
  <si>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</si>
  <si>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</si>
  <si>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</si>
  <si>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</si>
  <si>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</si>
  <si>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</si>
  <si>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</si>
  <si>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</si>
  <si>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</si>
  <si>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</si>
  <si>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</si>
  <si>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</si>
  <si>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</si>
  <si>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</si>
  <si>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</si>
  <si>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</si>
  <si>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</si>
  <si>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</si>
  <si>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</si>
  <si>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</si>
  <si>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</si>
  <si>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</si>
  <si>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</si>
  <si>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</si>
  <si>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</si>
  <si>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</si>
  <si>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</si>
  <si>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</si>
  <si>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</si>
  <si>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</si>
  <si>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</si>
  <si>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</si>
  <si>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</si>
  <si>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</si>
  <si>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</si>
  <si>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</si>
  <si>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</si>
  <si>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</si>
  <si>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</si>
  <si>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</si>
  <si>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</si>
  <si>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</si>
  <si>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</si>
  <si>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</si>
  <si>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</si>
  <si>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</si>
  <si>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</si>
  <si>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</si>
  <si>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</si>
  <si>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</si>
  <si>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</si>
  <si>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</si>
  <si>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</si>
  <si>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</si>
  <si>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</si>
  <si>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</si>
  <si>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</si>
  <si>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</si>
  <si>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</si>
  <si>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</si>
  <si>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</si>
  <si>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</si>
  <si>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</si>
  <si>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</si>
  <si>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</si>
  <si>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</si>
  <si>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</si>
  <si>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</si>
  <si>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</si>
  <si>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</si>
  <si>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</si>
  <si>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</si>
  <si>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</si>
  <si>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</si>
  <si>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</si>
  <si>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</si>
  <si>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</si>
  <si>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</si>
  <si>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</si>
  <si>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</si>
  <si>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</si>
  <si>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</si>
  <si>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</si>
  <si>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</si>
  <si>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</si>
  <si>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</si>
  <si>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</si>
  <si>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</si>
  <si>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</si>
  <si>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</si>
  <si>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</si>
  <si>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</si>
  <si>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</si>
  <si>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</si>
  <si>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</si>
  <si>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</si>
  <si>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</si>
  <si>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</si>
  <si>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</si>
  <si>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</si>
  <si>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</si>
  <si>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</si>
  <si>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</si>
  <si>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</si>
  <si>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</si>
  <si>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</si>
  <si>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</si>
  <si>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</si>
  <si>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</si>
  <si>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</si>
  <si>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</si>
  <si>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</si>
  <si>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</si>
  <si>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</si>
  <si>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</si>
  <si>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</si>
  <si>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</si>
  <si>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</si>
  <si>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</si>
  <si>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</si>
  <si>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</si>
  <si>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</si>
  <si>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</si>
  <si>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</si>
  <si>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</si>
  <si>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</si>
  <si>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</si>
  <si>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</si>
  <si>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</si>
  <si>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</si>
  <si>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</si>
  <si>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</si>
  <si>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</si>
  <si>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</si>
  <si>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</si>
  <si>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</si>
  <si>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</si>
  <si>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</si>
  <si>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</si>
  <si>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</si>
  <si>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</si>
  <si>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</si>
  <si>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</si>
  <si>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</si>
  <si>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</si>
  <si>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</si>
  <si>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</si>
  <si>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</si>
  <si>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</si>
  <si>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</si>
  <si>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</si>
  <si>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</si>
  <si>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</si>
  <si>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</si>
  <si>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</si>
  <si>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</si>
  <si>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</si>
  <si>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</si>
  <si>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</si>
  <si>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</si>
  <si>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</si>
  <si>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</si>
  <si>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</si>
  <si>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</si>
  <si>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</si>
  <si>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</si>
  <si>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</si>
  <si>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</si>
  <si>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</si>
  <si>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</si>
  <si>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</si>
  <si>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</si>
  <si>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</si>
  <si>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</si>
  <si>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</si>
  <si>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</si>
  <si>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</si>
  <si>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</si>
  <si>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</si>
  <si>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</si>
  <si>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</si>
  <si>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</si>
  <si>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</si>
  <si>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</si>
  <si>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</si>
  <si>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</si>
  <si>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</si>
  <si>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</si>
  <si>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</si>
  <si>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</si>
  <si>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</si>
  <si>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</si>
  <si>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</si>
  <si>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</si>
  <si>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</si>
  <si>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</si>
  <si>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</si>
  <si>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</si>
  <si>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</si>
  <si>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</si>
  <si>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</si>
  <si>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</si>
  <si>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</si>
  <si>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</si>
  <si>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</si>
  <si>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</si>
  <si>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</si>
  <si>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</si>
  <si>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</si>
  <si>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</si>
  <si>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</si>
  <si>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</si>
  <si>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</si>
  <si>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</si>
  <si>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</si>
  <si>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</si>
  <si>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</si>
  <si>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</si>
  <si>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</si>
  <si>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</si>
  <si>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</si>
  <si>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</si>
  <si>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</si>
  <si>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</si>
  <si>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</si>
  <si>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</si>
  <si>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</si>
  <si>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</si>
  <si>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</si>
  <si>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</si>
  <si>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</si>
  <si>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</si>
  <si>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</si>
  <si>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</si>
  <si>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</si>
  <si>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</si>
  <si>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</si>
  <si>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</si>
  <si>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</si>
  <si>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</si>
  <si>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</si>
  <si>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</si>
  <si>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</si>
  <si>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</si>
  <si>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</si>
  <si>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</si>
  <si>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</si>
  <si>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</si>
  <si>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</si>
  <si>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</si>
  <si>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</si>
  <si>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</si>
  <si>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</si>
  <si>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</si>
  <si>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</si>
  <si>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</si>
  <si>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</si>
  <si>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</si>
  <si>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</si>
  <si>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</si>
  <si>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</si>
  <si>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</si>
  <si>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</si>
  <si>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</si>
  <si>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</si>
  <si>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</si>
  <si>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</si>
  <si>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</si>
  <si>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</si>
  <si>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</si>
  <si>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</si>
  <si>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</si>
  <si>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</si>
  <si>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</si>
  <si>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</si>
  <si>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</si>
  <si>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</si>
  <si>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</si>
  <si>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</si>
  <si>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</si>
  <si>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</si>
  <si>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</si>
  <si>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</si>
  <si>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</si>
  <si>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</si>
  <si>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</si>
  <si>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</si>
  <si>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</si>
  <si>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</si>
  <si>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</si>
  <si>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</si>
  <si>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</si>
  <si>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</si>
  <si>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</si>
  <si>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</si>
  <si>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</si>
  <si>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</si>
  <si>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</si>
  <si>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</si>
  <si>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</si>
  <si>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</si>
  <si>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</si>
  <si>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</si>
  <si>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</si>
  <si>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</si>
  <si>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</si>
  <si>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</si>
  <si>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</si>
  <si>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</si>
  <si>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</si>
  <si>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</si>
  <si>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</si>
  <si>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</si>
  <si>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</si>
  <si>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</si>
  <si>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</si>
  <si>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</si>
  <si>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</si>
  <si>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</si>
  <si>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</si>
  <si>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</si>
  <si>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</si>
  <si>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</si>
  <si>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</si>
  <si>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</si>
  <si>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</si>
  <si>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</si>
  <si>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</si>
  <si>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</si>
  <si>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</si>
  <si>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</si>
  <si>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</si>
  <si>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</si>
  <si>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</si>
  <si>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</si>
  <si>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</si>
  <si>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</si>
  <si>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</si>
  <si>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</si>
  <si>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</si>
  <si>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</si>
  <si>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</si>
  <si>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</si>
  <si>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</si>
  <si>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</si>
  <si>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</si>
  <si>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</si>
  <si>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</si>
  <si>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</si>
  <si>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</si>
  <si>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</si>
  <si>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</si>
  <si>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</si>
  <si>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</si>
  <si>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</si>
  <si>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</si>
  <si>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</si>
  <si>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</si>
  <si>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</si>
  <si>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</si>
  <si>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</si>
  <si>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</si>
  <si>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</si>
  <si>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</si>
  <si>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</si>
  <si>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</si>
  <si>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</si>
  <si>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</si>
  <si>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</si>
  <si>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</si>
  <si>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</si>
  <si>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</si>
  <si>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</si>
  <si>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</si>
  <si>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</si>
  <si>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</si>
  <si>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</si>
  <si>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</si>
  <si>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</si>
  <si>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</si>
  <si>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</si>
  <si>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</si>
  <si>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</si>
  <si>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</si>
  <si>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</si>
  <si>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</si>
  <si>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</si>
  <si>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</si>
  <si>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</si>
  <si>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</si>
  <si>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</si>
  <si>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</si>
  <si>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</si>
  <si>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</si>
  <si>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</si>
  <si>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</si>
  <si>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</si>
  <si>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</si>
  <si>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</si>
  <si>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</si>
  <si>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</si>
  <si>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</si>
  <si>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</si>
  <si>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</si>
  <si>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</si>
  <si>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</si>
  <si>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</si>
  <si>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</si>
  <si>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</si>
  <si>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</si>
  <si>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</si>
  <si>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</si>
  <si>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</si>
  <si>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</si>
  <si>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</si>
  <si>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</si>
  <si>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</si>
  <si>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</si>
  <si>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</si>
  <si>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</si>
  <si>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</si>
  <si>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</si>
  <si>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</si>
  <si>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</si>
  <si>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</si>
  <si>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</si>
  <si>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</si>
  <si>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</si>
  <si>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</si>
  <si>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</si>
  <si>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</si>
  <si>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</si>
  <si>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</si>
  <si>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</si>
  <si>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</si>
  <si>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</si>
  <si>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</si>
  <si>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</si>
  <si>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</si>
  <si>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</si>
  <si>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</si>
  <si>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</si>
  <si>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</si>
  <si>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</si>
  <si>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</si>
  <si>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</si>
  <si>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</si>
  <si>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</si>
  <si>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</si>
  <si>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</si>
  <si>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</si>
  <si>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</si>
  <si>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</si>
  <si>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</si>
  <si>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</si>
  <si>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</si>
  <si>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</si>
  <si>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</si>
  <si>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</si>
  <si>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</si>
  <si>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</si>
  <si>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</si>
  <si>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</si>
  <si>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</si>
  <si>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</si>
  <si>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</si>
  <si>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</si>
  <si>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</si>
  <si>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</si>
  <si>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</si>
  <si>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</si>
  <si>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</si>
  <si>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</si>
  <si>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</si>
  <si>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</si>
  <si>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</si>
  <si>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</si>
  <si>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</si>
  <si>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</si>
  <si>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</si>
  <si>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</si>
  <si>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</si>
  <si>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</si>
  <si>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</si>
  <si>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</si>
  <si>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</si>
  <si>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</si>
  <si>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</si>
  <si>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</si>
  <si>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</si>
  <si>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</si>
  <si>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</si>
  <si>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</si>
  <si>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</si>
  <si>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</si>
  <si>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</si>
  <si>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</si>
  <si>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</si>
  <si>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</si>
  <si>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</si>
  <si>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</si>
  <si>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</si>
  <si>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</si>
  <si>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</si>
  <si>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</si>
  <si>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</si>
  <si>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</si>
  <si>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</si>
  <si>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</si>
  <si>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</si>
  <si>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</si>
  <si>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</si>
  <si>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</si>
  <si>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</si>
  <si>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</si>
  <si>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</si>
  <si>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</si>
  <si>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</si>
  <si>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</si>
  <si>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</si>
  <si>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</si>
  <si>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</si>
  <si>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</si>
  <si>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</si>
  <si>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</si>
  <si>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</si>
  <si>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</si>
  <si>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</si>
  <si>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</si>
  <si>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</si>
  <si>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</si>
  <si>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</si>
  <si>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</si>
  <si>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</si>
  <si>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</si>
  <si>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</si>
  <si>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</si>
  <si>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</si>
  <si>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</si>
  <si>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</si>
  <si>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</si>
  <si>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</si>
  <si>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</si>
  <si>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</si>
  <si>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</si>
  <si>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</si>
  <si>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</si>
  <si>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</si>
  <si>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</si>
  <si>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</si>
  <si>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</si>
  <si>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</si>
  <si>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</si>
  <si>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</si>
  <si>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</si>
  <si>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</si>
  <si>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</si>
  <si>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</si>
  <si>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</si>
  <si>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</si>
  <si>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</si>
  <si>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</si>
  <si>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</si>
  <si>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</si>
  <si>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</si>
  <si>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</si>
  <si>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</si>
  <si>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</si>
  <si>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</si>
  <si>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</si>
  <si>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</si>
  <si>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</si>
  <si>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</si>
  <si>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</si>
  <si>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</si>
  <si>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</si>
  <si>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</si>
  <si>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</si>
  <si>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</si>
  <si>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</si>
  <si>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</si>
  <si>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</si>
  <si>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</si>
  <si>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</si>
  <si>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</si>
  <si>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</si>
  <si>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</si>
  <si>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</si>
  <si>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</si>
  <si>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</si>
  <si>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</si>
  <si>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</si>
  <si>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</si>
  <si>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</si>
  <si>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</si>
  <si>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</si>
  <si>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</si>
  <si>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</si>
  <si>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</si>
  <si>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</si>
  <si>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</si>
  <si>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</si>
  <si>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</si>
  <si>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</si>
  <si>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</si>
  <si>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</si>
  <si>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</si>
  <si>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</si>
  <si>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</si>
  <si>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</si>
  <si>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</si>
  <si>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</si>
  <si>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</si>
  <si>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</si>
  <si>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</si>
  <si>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</si>
  <si>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</si>
  <si>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</si>
  <si>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</si>
  <si>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</si>
  <si>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</si>
  <si>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</si>
  <si>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</si>
  <si>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</si>
  <si>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</si>
  <si>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</si>
  <si>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</si>
  <si>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</si>
  <si>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</si>
  <si>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</si>
  <si>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</si>
  <si>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</si>
  <si>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</si>
  <si>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</si>
  <si>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</si>
  <si>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</si>
  <si>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</si>
  <si>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</si>
  <si>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</si>
  <si>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</si>
  <si>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</si>
  <si>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</si>
  <si>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</si>
  <si>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</si>
  <si>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</si>
  <si>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</si>
  <si>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</si>
  <si>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</si>
  <si>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</si>
  <si>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</si>
  <si>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</si>
  <si>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</si>
  <si>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</si>
  <si>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</si>
  <si>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</si>
  <si>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</si>
  <si>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</si>
  <si>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</si>
  <si>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</si>
  <si>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</si>
  <si>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</si>
  <si>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</si>
  <si>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</si>
  <si>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</si>
  <si>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</si>
  <si>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</si>
  <si>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</si>
  <si>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</si>
  <si>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</si>
  <si>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</si>
  <si>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</si>
  <si>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</si>
  <si>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</si>
  <si>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</si>
  <si>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</si>
  <si>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</si>
  <si>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</si>
  <si>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</si>
  <si>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</si>
  <si>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</si>
  <si>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</si>
  <si>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</si>
  <si>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</si>
  <si>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</si>
  <si>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</si>
  <si>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</si>
  <si>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</si>
  <si>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</si>
  <si>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</si>
  <si>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</si>
  <si>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</si>
  <si>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</si>
  <si>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</si>
  <si>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</si>
  <si>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</si>
  <si>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</si>
  <si>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</si>
  <si>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</si>
  <si>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</si>
  <si>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</si>
  <si>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</si>
  <si>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</si>
  <si>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</si>
  <si>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</si>
  <si>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</si>
  <si>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</si>
  <si>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</si>
  <si>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</si>
  <si>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</si>
  <si>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</si>
  <si>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</si>
  <si>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</si>
  <si>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</si>
  <si>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</si>
  <si>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</si>
  <si>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</si>
  <si>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</si>
  <si>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</si>
  <si>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</si>
  <si>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</si>
  <si>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</si>
  <si>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</si>
  <si>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</si>
  <si>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</si>
  <si>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</si>
  <si>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</si>
  <si>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</si>
  <si>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</si>
  <si>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</si>
  <si>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</si>
  <si>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</si>
  <si>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</si>
  <si>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</si>
  <si>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</si>
  <si>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</si>
  <si>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</si>
  <si>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</si>
  <si>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</si>
  <si>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</si>
  <si>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</si>
  <si>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</si>
  <si>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</si>
  <si>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</si>
  <si>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</si>
  <si>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</si>
  <si>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</si>
  <si>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</si>
  <si>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</si>
  <si>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</si>
  <si>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</si>
  <si>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</si>
  <si>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</si>
  <si>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</si>
  <si>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</si>
  <si>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</si>
  <si>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</si>
  <si>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</si>
  <si>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</si>
  <si>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</si>
  <si>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</si>
  <si>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</si>
  <si>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</si>
  <si>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</si>
  <si>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</si>
  <si>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</si>
  <si>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</si>
  <si>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</si>
  <si>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</si>
  <si>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</si>
  <si>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</si>
  <si>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</si>
  <si>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</si>
  <si>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</si>
  <si>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</si>
  <si>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</si>
  <si>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</si>
  <si>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</si>
  <si>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</si>
  <si>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</si>
  <si>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</si>
  <si>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</si>
  <si>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</si>
  <si>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</si>
  <si>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</si>
  <si>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</si>
  <si>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</si>
  <si>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</si>
  <si>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</si>
  <si>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</si>
  <si>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</si>
  <si>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</si>
  <si>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</si>
  <si>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</si>
  <si>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</si>
  <si>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</si>
  <si>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</si>
  <si>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</si>
  <si>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</si>
  <si>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</si>
  <si>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</si>
  <si>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</si>
  <si>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</si>
  <si>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</si>
  <si>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</si>
  <si>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</si>
  <si>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</si>
  <si>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</si>
  <si>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</si>
  <si>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</si>
  <si>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</si>
  <si>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</si>
  <si>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</si>
  <si>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</si>
  <si>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</si>
  <si>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</si>
  <si>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</si>
  <si>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</si>
  <si>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</si>
  <si>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</si>
  <si>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</si>
  <si>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</si>
  <si>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</si>
  <si>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</si>
  <si>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</si>
  <si>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</si>
  <si>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</si>
  <si>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</si>
  <si>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</si>
  <si>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</si>
  <si>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</si>
  <si>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</si>
  <si>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</si>
  <si>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</si>
  <si>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</si>
  <si>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</si>
  <si>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</si>
  <si>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</si>
  <si>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</si>
  <si>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</si>
  <si>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</si>
  <si>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</si>
  <si>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</si>
  <si>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</si>
  <si>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</si>
  <si>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</si>
  <si>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</si>
  <si>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</si>
  <si>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</si>
  <si>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</si>
  <si>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</si>
  <si>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</si>
  <si>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</si>
  <si>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</si>
  <si>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</si>
  <si>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</si>
  <si>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</si>
  <si>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</si>
  <si>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</si>
  <si>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</si>
  <si>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</si>
  <si>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</si>
  <si>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</si>
  <si>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</si>
  <si>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</si>
  <si>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</si>
  <si>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</si>
  <si>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</si>
  <si>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</si>
  <si>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</si>
  <si>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</si>
  <si>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</si>
  <si>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</si>
  <si>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</si>
  <si>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</si>
  <si>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</si>
  <si>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</si>
  <si>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</si>
  <si>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</si>
  <si>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</si>
  <si>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</si>
  <si>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</si>
  <si>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</si>
  <si>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</si>
  <si>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</si>
  <si>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</si>
  <si>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</si>
  <si>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</si>
  <si>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</si>
  <si>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</si>
  <si>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</si>
  <si>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</si>
  <si>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</si>
  <si>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</si>
  <si>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</si>
  <si>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</si>
  <si>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</si>
  <si>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</si>
  <si>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</si>
  <si>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</si>
  <si>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</si>
  <si>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</si>
  <si>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</si>
  <si>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</si>
  <si>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</si>
  <si>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</si>
  <si>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</si>
  <si>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</si>
  <si>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</si>
  <si>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</si>
  <si>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</si>
  <si>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</si>
  <si>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</si>
  <si>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</si>
  <si>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</si>
  <si>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</si>
  <si>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</si>
  <si>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</si>
  <si>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</si>
  <si>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</si>
  <si>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</si>
  <si>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</si>
  <si>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</si>
  <si>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</si>
  <si>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</si>
  <si>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</si>
  <si>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</si>
  <si>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</si>
  <si>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</si>
  <si>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</si>
  <si>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</si>
  <si>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</si>
  <si>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</si>
  <si>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</si>
  <si>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</si>
  <si>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</si>
  <si>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</si>
  <si>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</si>
  <si>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</si>
  <si>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</si>
  <si>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</si>
  <si>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</si>
  <si>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</si>
  <si>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</si>
  <si>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</si>
  <si>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</si>
  <si>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</si>
  <si>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</si>
  <si>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</si>
  <si>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</si>
  <si>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</si>
  <si>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</si>
  <si>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</si>
  <si>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</si>
  <si>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</si>
  <si>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</si>
  <si>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</si>
  <si>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</si>
  <si>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</si>
  <si>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</si>
  <si>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</si>
  <si>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</si>
  <si>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</si>
  <si>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</si>
  <si>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</si>
  <si>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</si>
  <si>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</si>
  <si>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</si>
  <si>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</si>
  <si>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</si>
  <si>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</si>
  <si>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</si>
  <si>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</si>
  <si>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</si>
  <si>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</si>
  <si>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</si>
  <si>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</si>
  <si>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</si>
  <si>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</si>
  <si>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</si>
  <si>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</si>
  <si>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</si>
  <si>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</si>
  <si>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</si>
  <si>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</si>
  <si>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</si>
  <si>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</si>
  <si>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</si>
  <si>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</si>
  <si>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</si>
  <si>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</si>
  <si>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</si>
  <si>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</si>
  <si>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</si>
  <si>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</si>
  <si>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</si>
  <si>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</si>
  <si>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</si>
  <si>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</si>
  <si>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</si>
  <si>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</si>
  <si>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</si>
  <si>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</si>
  <si>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</si>
  <si>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</si>
  <si>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</si>
  <si>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</si>
  <si>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</si>
  <si>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</si>
  <si>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</si>
  <si>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</si>
  <si>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</si>
  <si>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</si>
  <si>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</si>
  <si>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</si>
  <si>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</si>
  <si>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</si>
  <si>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</si>
  <si>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</si>
  <si>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</si>
  <si>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</si>
  <si>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</si>
  <si>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</si>
  <si>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</si>
  <si>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</si>
  <si>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</si>
  <si>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</si>
  <si>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</si>
  <si>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</si>
  <si>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</si>
  <si>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</si>
  <si>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</si>
  <si>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</si>
  <si>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</si>
  <si>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</si>
  <si>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</si>
  <si>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</si>
  <si>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</si>
  <si>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</si>
  <si>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</si>
  <si>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</si>
  <si>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</si>
  <si>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</si>
  <si>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</si>
  <si>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</si>
  <si>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</si>
  <si>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</si>
  <si>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</si>
  <si>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</si>
  <si>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</si>
  <si>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</si>
  <si>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</si>
  <si>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</si>
  <si>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</si>
  <si>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</si>
  <si>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</si>
  <si>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</si>
  <si>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</si>
  <si>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</si>
  <si>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</si>
  <si>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</si>
  <si>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</si>
  <si>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</si>
  <si>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</si>
  <si>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</si>
  <si>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</si>
  <si>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</si>
  <si>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</si>
  <si>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</si>
  <si>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</si>
  <si>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</si>
  <si>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</si>
  <si>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</si>
  <si>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</si>
  <si>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</si>
  <si>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</si>
  <si>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</si>
  <si>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</si>
  <si>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</si>
  <si>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</si>
  <si>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</si>
  <si>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</si>
  <si>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</si>
  <si>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</si>
  <si>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</si>
  <si>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</si>
  <si>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</si>
  <si>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</si>
  <si>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</si>
  <si>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</si>
  <si>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</si>
  <si>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</si>
  <si>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</si>
  <si>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</si>
  <si>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</si>
  <si>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</si>
  <si>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</si>
  <si>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</si>
  <si>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</si>
  <si>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</si>
  <si>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</si>
  <si>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</si>
  <si>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</si>
  <si>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</si>
  <si>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</si>
  <si>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</si>
  <si>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</si>
  <si>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</si>
  <si>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</si>
  <si>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</si>
  <si>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</si>
  <si>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</si>
  <si>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</si>
  <si>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</si>
  <si>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</si>
  <si>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</si>
  <si>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</si>
  <si>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</si>
  <si>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</si>
  <si>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</si>
  <si>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</si>
  <si>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</si>
  <si>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</si>
  <si>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</si>
  <si>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</si>
  <si>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</si>
  <si>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</si>
  <si>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</si>
  <si>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</si>
  <si>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</si>
  <si>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</si>
  <si>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</si>
  <si>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</si>
  <si>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</si>
  <si>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</si>
  <si>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</si>
  <si>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</si>
  <si>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</si>
  <si>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</si>
  <si>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</si>
  <si>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</si>
  <si>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</si>
  <si>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</si>
  <si>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</si>
  <si>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</si>
  <si>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</si>
  <si>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</si>
  <si>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</si>
  <si>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</si>
  <si>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</si>
  <si>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</si>
  <si>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</si>
  <si>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</si>
  <si>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</si>
  <si>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</si>
  <si>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</si>
  <si>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</si>
  <si>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</si>
  <si>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</si>
  <si>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</si>
  <si>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</si>
  <si>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</si>
  <si>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</si>
  <si>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</si>
  <si>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</si>
  <si>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</si>
  <si>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</si>
  <si>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</si>
  <si>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</si>
  <si>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</si>
  <si>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</si>
  <si>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</si>
  <si>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</si>
  <si>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</si>
  <si>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</si>
  <si>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</si>
  <si>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</si>
  <si>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</si>
  <si>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</si>
  <si>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</si>
  <si>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</si>
  <si>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</si>
  <si>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</si>
  <si>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</si>
  <si>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</si>
  <si>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</si>
  <si>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</si>
  <si>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</si>
  <si>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</si>
  <si>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</si>
  <si>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</si>
  <si>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</si>
  <si>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</si>
  <si>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</si>
  <si>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</si>
  <si>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</si>
  <si>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</si>
  <si>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</si>
  <si>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</si>
  <si>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</si>
  <si>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</si>
  <si>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</si>
  <si>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</si>
  <si>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</si>
  <si>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</si>
  <si>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</si>
  <si>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</si>
  <si>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</si>
  <si>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</si>
  <si>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</si>
  <si>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</si>
  <si>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</si>
  <si>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</si>
  <si>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</si>
  <si>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</si>
  <si>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</si>
  <si>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</si>
  <si>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</si>
  <si>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</si>
  <si>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</si>
  <si>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</si>
  <si>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</si>
  <si>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</si>
  <si>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</si>
  <si>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</si>
  <si>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</si>
  <si>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</si>
  <si>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</si>
  <si>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</si>
  <si>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</si>
  <si>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</si>
  <si>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</si>
  <si>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</si>
  <si>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</si>
  <si>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</si>
  <si>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</si>
  <si>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</si>
  <si>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</si>
  <si>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</si>
  <si>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</si>
  <si>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</si>
  <si>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</si>
  <si>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</si>
  <si>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</si>
  <si>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</si>
  <si>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</si>
  <si>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</si>
  <si>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</si>
  <si>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</si>
  <si>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</si>
  <si>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</si>
  <si>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</si>
  <si>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</si>
  <si>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</si>
  <si>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</si>
  <si>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</si>
  <si>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</si>
  <si>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</si>
  <si>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</si>
  <si>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</si>
  <si>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</si>
  <si>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</si>
  <si>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</si>
  <si>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</si>
  <si>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</si>
  <si>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</si>
  <si>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</si>
  <si>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</si>
  <si>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</si>
  <si>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</si>
  <si>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</si>
  <si>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</si>
  <si>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</si>
  <si>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</si>
  <si>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</si>
  <si>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</si>
  <si>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</si>
  <si>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</si>
  <si>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</si>
  <si>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</si>
  <si>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</si>
  <si>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</si>
  <si>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</si>
  <si>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</si>
  <si>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</si>
  <si>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</si>
  <si>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</si>
  <si>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</si>
  <si>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</si>
  <si>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</si>
  <si>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</si>
  <si>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</si>
  <si>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</si>
  <si>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</si>
  <si>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</si>
  <si>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</si>
  <si>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</si>
  <si>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</si>
  <si>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</si>
  <si>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</si>
  <si>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</si>
  <si>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</si>
  <si>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</si>
  <si>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</si>
  <si>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</si>
  <si>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</si>
  <si>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</si>
  <si>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</si>
  <si>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</si>
  <si>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</si>
  <si>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</si>
  <si>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</si>
  <si>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</si>
  <si>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</si>
  <si>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</si>
  <si>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</si>
  <si>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</si>
  <si>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</si>
  <si>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</si>
  <si>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</si>
  <si>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</si>
  <si>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</si>
  <si>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</si>
  <si>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</si>
  <si>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</si>
  <si>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</si>
  <si>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</si>
  <si>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</si>
  <si>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</si>
  <si>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</si>
  <si>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</si>
  <si>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</si>
  <si>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</si>
  <si>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</si>
  <si>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</si>
  <si>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</si>
  <si>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</si>
  <si>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</si>
  <si>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</si>
  <si>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</si>
  <si>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</si>
  <si>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</si>
  <si>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</si>
  <si>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</si>
  <si>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</si>
  <si>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</si>
  <si>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</si>
  <si>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</si>
  <si>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</si>
  <si>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</si>
  <si>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</si>
  <si>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</si>
  <si>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</si>
  <si>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</si>
  <si>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</si>
  <si>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</si>
  <si>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</si>
  <si>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</si>
  <si>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</si>
  <si>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</si>
  <si>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</si>
  <si>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</si>
  <si>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</si>
  <si>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</si>
  <si>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</si>
  <si>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</si>
  <si>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</si>
  <si>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</si>
  <si>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</si>
  <si>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</si>
  <si>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</si>
  <si>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</si>
  <si>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</si>
  <si>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</si>
  <si>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</si>
  <si>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</si>
  <si>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</si>
  <si>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</si>
  <si>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</si>
  <si>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</si>
  <si>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</si>
  <si>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</si>
  <si>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</si>
  <si>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</si>
  <si>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</si>
  <si>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</si>
  <si>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</si>
  <si>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</si>
  <si>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</si>
  <si>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</si>
  <si>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</si>
  <si>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</si>
  <si>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</si>
  <si>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</si>
  <si>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</si>
  <si>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</si>
  <si>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</si>
  <si>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</si>
  <si>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</si>
  <si>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</si>
  <si>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</si>
  <si>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</si>
  <si>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</si>
  <si>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</si>
  <si>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</si>
  <si>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</si>
  <si>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</si>
  <si>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</si>
  <si>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</si>
  <si>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</si>
  <si>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</si>
  <si>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</si>
  <si>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</si>
  <si>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</si>
  <si>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</si>
  <si>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</si>
  <si>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</si>
  <si>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</si>
  <si>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</si>
  <si>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</si>
  <si>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</si>
  <si>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</si>
  <si>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</si>
  <si>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</si>
  <si>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</si>
  <si>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</si>
  <si>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</si>
  <si>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</si>
  <si>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</si>
  <si>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</si>
  <si>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</si>
  <si>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</si>
  <si>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</si>
  <si>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</si>
  <si>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</si>
  <si>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</si>
  <si>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</si>
  <si>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</si>
  <si>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</si>
  <si>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</si>
  <si>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</si>
  <si>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</si>
  <si>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</si>
  <si>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</si>
  <si>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</si>
  <si>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</si>
  <si>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</si>
  <si>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</si>
  <si>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</si>
  <si>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</si>
  <si>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</si>
  <si>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</si>
  <si>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</si>
  <si>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</si>
  <si>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</si>
  <si>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</si>
  <si>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</si>
  <si>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</si>
  <si>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</si>
  <si>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</si>
  <si>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</si>
  <si>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</si>
  <si>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</si>
  <si>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</si>
  <si>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</si>
  <si>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</si>
  <si>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</si>
  <si>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</si>
  <si>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</si>
  <si>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</si>
  <si>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</si>
  <si>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</si>
  <si>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</si>
  <si>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</si>
  <si>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</si>
  <si>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</si>
  <si>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</si>
  <si>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</si>
  <si>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</si>
  <si>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</si>
  <si>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</si>
  <si>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</si>
  <si>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</si>
  <si>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</si>
  <si>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</si>
  <si>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</si>
  <si>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</si>
  <si>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</si>
  <si>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</si>
  <si>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</si>
  <si>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</si>
  <si>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</si>
  <si>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</si>
  <si>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</si>
  <si>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</si>
  <si>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</si>
  <si>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</si>
  <si>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</si>
  <si>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</si>
  <si>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</si>
  <si>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</si>
  <si>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</si>
  <si>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</si>
  <si>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</si>
  <si>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</si>
  <si>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</si>
  <si>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</si>
  <si>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</si>
  <si>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</si>
  <si>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</si>
  <si>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</si>
  <si>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</si>
  <si>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</si>
  <si>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</si>
  <si>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</si>
  <si>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</si>
  <si>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</si>
  <si>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</si>
  <si>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</si>
  <si>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</si>
  <si>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</si>
  <si>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</si>
  <si>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</si>
  <si>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</si>
  <si>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</si>
  <si>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</si>
  <si>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</si>
  <si>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</si>
  <si>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</si>
  <si>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</si>
  <si>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</si>
  <si>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</si>
  <si>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</si>
  <si>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</si>
  <si>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</si>
  <si>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</si>
  <si>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</si>
  <si>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</si>
  <si>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</si>
  <si>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</si>
  <si>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</si>
  <si>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</si>
  <si>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</si>
  <si>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</si>
  <si>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</si>
  <si>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</si>
  <si>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</si>
  <si>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</si>
  <si>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</si>
  <si>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</si>
  <si>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</si>
  <si>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</si>
  <si>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</si>
  <si>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</si>
  <si>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</si>
  <si>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</si>
  <si>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</si>
  <si>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</si>
  <si>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</si>
  <si>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</si>
  <si>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</si>
  <si>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</si>
  <si>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</si>
  <si>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</si>
  <si>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</si>
  <si>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</si>
  <si>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</si>
  <si>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</si>
  <si>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</si>
  <si>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</si>
  <si>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</si>
  <si>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</si>
  <si>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</si>
  <si>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</si>
  <si>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</si>
  <si>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</si>
  <si>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</si>
  <si>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</si>
  <si>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</si>
  <si>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</si>
  <si>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</si>
  <si>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</si>
  <si>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</si>
  <si>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</si>
  <si>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</si>
  <si>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</si>
  <si>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</si>
  <si>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</si>
  <si>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</si>
  <si>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</si>
  <si>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</si>
  <si>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</si>
  <si>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</si>
  <si>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</si>
  <si>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</si>
  <si>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</si>
  <si>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</si>
  <si>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</si>
  <si>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</si>
  <si>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</si>
  <si>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</si>
  <si>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</si>
  <si>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</si>
  <si>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</si>
  <si>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</si>
  <si>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</si>
  <si>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</si>
  <si>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</si>
  <si>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</si>
  <si>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</si>
  <si>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</si>
  <si>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</si>
  <si>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</si>
  <si>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</si>
  <si>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</si>
  <si>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</si>
  <si>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</si>
  <si>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</si>
  <si>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</si>
  <si>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</si>
  <si>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</si>
  <si>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</si>
  <si>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</si>
  <si>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</si>
  <si>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</si>
  <si>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</si>
  <si>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</si>
  <si>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</si>
  <si>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</si>
  <si>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</si>
  <si>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</si>
  <si>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</si>
  <si>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</si>
  <si>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</si>
  <si>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</si>
  <si>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</si>
  <si>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</si>
  <si>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</si>
  <si>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</si>
  <si>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</si>
  <si>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</si>
  <si>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</si>
  <si>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</si>
  <si>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</si>
  <si>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</si>
  <si>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</si>
  <si>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</si>
  <si>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</si>
  <si>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</si>
  <si>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</si>
  <si>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</si>
  <si>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</si>
  <si>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</si>
  <si>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</si>
  <si>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</si>
  <si>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</si>
  <si>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</si>
  <si>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</si>
  <si>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</si>
  <si>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</si>
  <si>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</si>
  <si>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</si>
  <si>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</si>
  <si>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</si>
  <si>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</si>
  <si>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</si>
  <si>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</si>
  <si>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</si>
  <si>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</si>
  <si>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</si>
  <si>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</si>
  <si>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</si>
  <si>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</si>
  <si>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</si>
  <si>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</si>
  <si>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</si>
  <si>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</si>
  <si>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</si>
  <si>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</si>
  <si>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</si>
  <si>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</si>
  <si>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</si>
  <si>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</si>
  <si>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</si>
  <si>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</si>
  <si>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</si>
  <si>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</si>
  <si>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</si>
  <si>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</si>
  <si>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</si>
  <si>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</si>
  <si>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</si>
  <si>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</si>
  <si>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</si>
  <si>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</si>
  <si>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</si>
  <si>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</si>
  <si>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</si>
  <si>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</si>
  <si>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</si>
  <si>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</si>
  <si>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</si>
  <si>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</si>
  <si>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</si>
  <si>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</si>
  <si>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</si>
  <si>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</si>
  <si>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</si>
  <si>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</si>
  <si>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</si>
  <si>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</si>
  <si>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</si>
  <si>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</si>
  <si>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</si>
  <si>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</si>
  <si>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</si>
  <si>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</si>
  <si>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</si>
  <si>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</si>
  <si>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</si>
  <si>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</si>
  <si>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</si>
  <si>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</si>
  <si>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</si>
  <si>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</si>
  <si>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</si>
  <si>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</si>
  <si>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</si>
  <si>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</si>
  <si>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</si>
  <si>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</si>
  <si>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</si>
  <si>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</si>
  <si>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</si>
  <si>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</si>
  <si>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</si>
  <si>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</si>
  <si>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</si>
  <si>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</si>
  <si>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</si>
  <si>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</si>
  <si>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</si>
  <si>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</si>
  <si>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</si>
  <si>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</si>
  <si>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</si>
  <si>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</si>
  <si>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</si>
  <si>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</si>
  <si>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</si>
  <si>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</si>
  <si>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</si>
  <si>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</si>
  <si>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</si>
  <si>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</si>
  <si>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</si>
  <si>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</si>
  <si>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</si>
  <si>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</si>
  <si>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</si>
  <si>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</si>
  <si>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</si>
  <si>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</si>
  <si>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</si>
  <si>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</si>
  <si>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</si>
  <si>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</si>
  <si>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</si>
  <si>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</si>
  <si>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</si>
  <si>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</si>
  <si>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</si>
  <si>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</si>
  <si>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</si>
  <si>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</si>
  <si>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</si>
  <si>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</si>
  <si>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</si>
  <si>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</si>
  <si>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</si>
  <si>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</si>
  <si>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</si>
  <si>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</si>
  <si>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</si>
  <si>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</si>
  <si>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</si>
  <si>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</si>
  <si>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</si>
  <si>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</si>
  <si>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</si>
  <si>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</si>
  <si>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</si>
  <si>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</si>
  <si>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</si>
  <si>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</si>
  <si>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</si>
  <si>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</si>
  <si>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</si>
  <si>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</si>
  <si>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</si>
  <si>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</si>
  <si>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</si>
  <si>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</si>
  <si>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</si>
  <si>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</si>
  <si>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</si>
  <si>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</si>
  <si>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</si>
  <si>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</si>
  <si>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</si>
  <si>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</si>
  <si>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</si>
  <si>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</si>
  <si>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</si>
  <si>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</si>
  <si>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</si>
  <si>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</si>
  <si>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</si>
  <si>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</si>
  <si>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</si>
  <si>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</si>
  <si>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</si>
  <si>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</si>
  <si>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</si>
  <si>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</si>
  <si>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</si>
  <si>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</si>
  <si>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</si>
  <si>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</si>
  <si>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</si>
  <si>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</si>
  <si>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</si>
  <si>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</si>
  <si>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</si>
  <si>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</si>
  <si>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</si>
  <si>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</si>
  <si>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</si>
  <si>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</si>
  <si>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</si>
  <si>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</si>
  <si>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</si>
  <si>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</si>
  <si>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</si>
  <si>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</si>
  <si>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</si>
  <si>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</si>
  <si>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</si>
  <si>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</si>
  <si>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</si>
  <si>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</si>
  <si>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</si>
  <si>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</si>
  <si>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</si>
  <si>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</si>
  <si>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</si>
  <si>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</si>
  <si>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</si>
  <si>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</si>
  <si>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</si>
  <si>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</si>
  <si>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</si>
  <si>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</si>
  <si>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</si>
  <si>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</si>
  <si>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</si>
  <si>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</si>
  <si>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</si>
  <si>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</si>
  <si>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</si>
  <si>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</si>
  <si>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</si>
  <si>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</si>
  <si>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</si>
  <si>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</si>
  <si>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</si>
  <si>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</si>
  <si>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</si>
  <si>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</si>
  <si>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</si>
  <si>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</si>
  <si>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</si>
  <si>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</si>
  <si>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</si>
  <si>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</si>
  <si>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</si>
  <si>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</si>
  <si>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</si>
  <si>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</si>
  <si>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</si>
  <si>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</si>
  <si>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</si>
  <si>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</si>
  <si>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</si>
  <si>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</si>
  <si>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</si>
  <si>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</si>
  <si>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</si>
  <si>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</si>
  <si>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</si>
  <si>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</si>
  <si>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</si>
  <si>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</si>
  <si>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</si>
  <si>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</si>
  <si>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</si>
  <si>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</si>
  <si>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</si>
  <si>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</si>
  <si>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</si>
  <si>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</si>
  <si>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</si>
  <si>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</si>
  <si>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</si>
  <si>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</si>
  <si>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</si>
  <si>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</si>
  <si>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</si>
  <si>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</si>
  <si>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</si>
  <si>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</si>
  <si>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</si>
  <si>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</si>
  <si>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</si>
  <si>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</si>
  <si>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</si>
  <si>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</si>
  <si>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</si>
  <si>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</si>
  <si>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</si>
  <si>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</si>
  <si>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</si>
  <si>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</si>
  <si>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</si>
  <si>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</si>
  <si>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</si>
  <si>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</si>
  <si>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</si>
  <si>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</si>
  <si>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</si>
  <si>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</si>
  <si>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</si>
  <si>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</si>
  <si>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</si>
  <si>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</si>
  <si>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</si>
  <si>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</si>
  <si>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</si>
  <si>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</si>
  <si>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</si>
  <si>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</si>
  <si>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</si>
  <si>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</si>
  <si>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</si>
  <si>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</si>
  <si>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</si>
  <si>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</si>
  <si>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</si>
  <si>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</si>
  <si>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</si>
  <si>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</si>
  <si>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</si>
  <si>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</si>
  <si>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</si>
  <si>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</si>
  <si>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</si>
  <si>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</si>
  <si>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</si>
  <si>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</si>
  <si>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</si>
  <si>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</si>
  <si>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</si>
  <si>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</si>
  <si>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</si>
  <si>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</si>
  <si>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</si>
  <si>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</si>
  <si>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</si>
  <si>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</si>
  <si>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</si>
  <si>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</si>
  <si>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</si>
  <si>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</si>
  <si>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</si>
  <si>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</si>
  <si>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</si>
  <si>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</si>
  <si>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</si>
  <si>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</si>
  <si>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</si>
  <si>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</si>
  <si>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</si>
  <si>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</si>
  <si>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</si>
  <si>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</si>
  <si>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</si>
  <si>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</si>
  <si>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</si>
  <si>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</si>
  <si>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</si>
  <si>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</si>
  <si>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</si>
  <si>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</si>
  <si>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</si>
  <si>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</si>
  <si>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</si>
  <si>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</si>
  <si>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</si>
  <si>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</si>
  <si>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</si>
  <si>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</si>
  <si>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</si>
  <si>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</si>
  <si>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</si>
  <si>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</si>
  <si>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</si>
  <si>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</si>
  <si>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</si>
  <si>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</si>
  <si>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</si>
  <si>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</si>
  <si>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</si>
  <si>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</si>
  <si>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</si>
  <si>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</si>
  <si>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</si>
  <si>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</si>
  <si>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</si>
  <si>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</si>
  <si>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</si>
  <si>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</si>
  <si>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</si>
  <si>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</si>
  <si>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</si>
  <si>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</si>
  <si>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</si>
  <si>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</si>
  <si>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</si>
  <si>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</si>
  <si>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</si>
  <si>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</si>
  <si>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</si>
  <si>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</si>
  <si>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</si>
  <si>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</si>
  <si>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</si>
  <si>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</si>
  <si>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</si>
  <si>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</si>
  <si>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</si>
  <si>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</si>
  <si>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</si>
  <si>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</si>
  <si>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</si>
  <si>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</si>
  <si>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</si>
  <si>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</si>
  <si>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</si>
  <si>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</si>
  <si>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</si>
  <si>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</si>
  <si>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</si>
  <si>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</si>
  <si>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</si>
  <si>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</si>
  <si>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</si>
  <si>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</si>
  <si>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</si>
  <si>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</si>
  <si>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</si>
  <si>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</si>
  <si>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</si>
  <si>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</si>
  <si>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</si>
  <si>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</si>
  <si>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</si>
  <si>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</si>
  <si>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</si>
  <si>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</si>
  <si>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</si>
  <si>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</si>
  <si>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</si>
  <si>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</si>
  <si>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</si>
  <si>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</si>
  <si>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</si>
  <si>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</si>
  <si>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</si>
  <si>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</si>
  <si>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</si>
  <si>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</si>
  <si>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</si>
  <si>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</si>
  <si>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</si>
  <si>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</si>
  <si>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</si>
  <si>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</si>
  <si>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</si>
  <si>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</si>
  <si>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</si>
  <si>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</si>
  <si>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</si>
  <si>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</si>
  <si>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</si>
  <si>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</si>
  <si>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</si>
  <si>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</si>
  <si>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</si>
  <si>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</si>
  <si>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</si>
  <si>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</si>
  <si>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</si>
  <si>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</si>
  <si>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</si>
  <si>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</si>
  <si>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</si>
  <si>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</si>
  <si>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</si>
  <si>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</si>
  <si>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</si>
  <si>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</si>
  <si>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</si>
  <si>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</si>
  <si>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</si>
  <si>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</si>
  <si>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</si>
  <si>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</si>
  <si>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</si>
  <si>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</si>
  <si>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</si>
  <si>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</si>
  <si>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</si>
  <si>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</si>
  <si>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</si>
  <si>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</si>
  <si>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</si>
  <si>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</si>
  <si>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</si>
  <si>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</si>
  <si>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</si>
  <si>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</si>
  <si>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</si>
  <si>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</si>
  <si>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</si>
  <si>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</si>
  <si>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</si>
  <si>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</si>
  <si>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</si>
  <si>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</si>
  <si>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</si>
  <si>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</si>
  <si>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</si>
  <si>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</si>
  <si>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</si>
  <si>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</si>
  <si>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</si>
  <si>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</si>
  <si>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</si>
  <si>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</si>
  <si>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</si>
  <si>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</si>
  <si>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</si>
  <si>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</si>
  <si>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</si>
  <si>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</si>
  <si>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</si>
  <si>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</si>
  <si>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</si>
  <si>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</si>
  <si>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</si>
  <si>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</si>
  <si>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</si>
  <si>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</si>
  <si>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</si>
  <si>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</si>
  <si>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</si>
  <si>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</si>
  <si>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</si>
  <si>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</si>
  <si>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</si>
  <si>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</si>
  <si>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</si>
  <si>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</si>
  <si>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</si>
  <si>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</si>
  <si>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</si>
  <si>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</si>
  <si>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</si>
  <si>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</si>
  <si>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</si>
  <si>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</si>
  <si>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</si>
  <si>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</si>
  <si>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</si>
  <si>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</si>
  <si>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</si>
  <si>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</si>
  <si>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</si>
  <si>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</si>
  <si>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</si>
  <si>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</si>
  <si>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</si>
  <si>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</si>
  <si>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</si>
  <si>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</si>
  <si>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</si>
  <si>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</si>
  <si>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</si>
  <si>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</si>
  <si>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</si>
  <si>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</si>
  <si>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</si>
  <si>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</si>
  <si>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</si>
  <si>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</si>
  <si>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</si>
  <si>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</si>
  <si>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</si>
  <si>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</si>
  <si>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</si>
  <si>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</si>
  <si>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</si>
  <si>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</si>
  <si>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</si>
  <si>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</si>
  <si>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</si>
  <si>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</si>
  <si>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</si>
  <si>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</si>
  <si>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</si>
  <si>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</si>
  <si>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</si>
  <si>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</si>
  <si>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</si>
  <si>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</si>
  <si>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</si>
  <si>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</si>
  <si>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</si>
  <si>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</si>
  <si>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</si>
  <si>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</si>
  <si>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</si>
  <si>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</si>
  <si>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</si>
  <si>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</si>
  <si>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</si>
  <si>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</si>
  <si>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</si>
  <si>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</si>
  <si>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</si>
  <si>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</si>
  <si>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</si>
  <si>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</si>
  <si>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</si>
  <si>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</si>
  <si>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</si>
  <si>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</si>
  <si>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</si>
  <si>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</si>
  <si>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</si>
  <si>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</si>
  <si>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</si>
  <si>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</si>
  <si>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</si>
  <si>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</si>
  <si>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</si>
  <si>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</si>
  <si>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</si>
  <si>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</si>
  <si>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</si>
  <si>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</si>
  <si>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</si>
  <si>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</si>
  <si>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</si>
  <si>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</si>
  <si>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</si>
  <si>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</si>
  <si>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</si>
  <si>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</si>
  <si>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</si>
  <si>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</si>
  <si>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</si>
  <si>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</si>
  <si>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</si>
  <si>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</si>
  <si>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</si>
  <si>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</si>
  <si>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</si>
  <si>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</si>
  <si>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</si>
  <si>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</si>
  <si>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</si>
  <si>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</si>
  <si>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</si>
  <si>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</si>
  <si>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</si>
  <si>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</si>
  <si>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</si>
  <si>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</si>
  <si>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</si>
  <si>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</si>
  <si>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</si>
  <si>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</si>
  <si>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</si>
  <si>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</si>
  <si>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</si>
  <si>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</si>
  <si>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</si>
  <si>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</si>
  <si>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</si>
  <si>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</si>
  <si>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</si>
  <si>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</si>
  <si>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</si>
  <si>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</si>
  <si>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</si>
  <si>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</si>
  <si>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</si>
  <si>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</si>
  <si>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</si>
  <si>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</si>
  <si>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</si>
  <si>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</si>
  <si>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</si>
  <si>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</si>
  <si>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</si>
  <si>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</si>
  <si>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</si>
  <si>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</si>
  <si>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</si>
  <si>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</si>
  <si>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</si>
  <si>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</si>
  <si>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</si>
  <si>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</si>
  <si>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</si>
  <si>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</si>
  <si>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</si>
  <si>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</si>
  <si>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</si>
  <si>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</si>
  <si>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</si>
  <si>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</si>
  <si>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</si>
  <si>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</si>
  <si>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</si>
  <si>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</si>
  <si>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</si>
  <si>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</si>
  <si>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</si>
  <si>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</si>
  <si>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</si>
  <si>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</si>
  <si>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</si>
  <si>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</si>
  <si>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</si>
  <si>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</si>
  <si>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</si>
  <si>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</si>
  <si>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</si>
  <si>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</si>
  <si>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</si>
  <si>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</si>
  <si>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</si>
  <si>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</si>
  <si>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</si>
  <si>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</si>
  <si>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</si>
  <si>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</si>
  <si>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</si>
  <si>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</si>
  <si>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</si>
  <si>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</si>
  <si>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</si>
  <si>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</si>
  <si>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</si>
  <si>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</si>
  <si>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</si>
  <si>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</si>
  <si>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</si>
  <si>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</si>
  <si>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</si>
  <si>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</si>
  <si>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</si>
  <si>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</si>
  <si>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</si>
  <si>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</si>
  <si>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</si>
  <si>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</si>
  <si>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</si>
  <si>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</si>
  <si>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</si>
  <si>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</si>
  <si>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</si>
  <si>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</si>
  <si>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</si>
  <si>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</si>
  <si>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</si>
  <si>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</si>
  <si>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</si>
  <si>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</si>
  <si>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</si>
  <si>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</si>
  <si>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</si>
  <si>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</si>
  <si>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</si>
  <si>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</si>
  <si>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</si>
  <si>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</si>
  <si>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</si>
  <si>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</si>
  <si>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</si>
  <si>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</si>
  <si>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</si>
  <si>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</si>
  <si>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</si>
  <si>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</si>
  <si>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</si>
  <si>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</si>
  <si>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</si>
  <si>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</si>
  <si>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</si>
  <si>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</si>
  <si>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</si>
  <si>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</si>
  <si>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</si>
  <si>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</si>
  <si>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</si>
  <si>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</si>
  <si>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</si>
  <si>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</si>
  <si>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</si>
  <si>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</si>
  <si>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</si>
  <si>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</si>
  <si>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</si>
  <si>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</si>
  <si>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</si>
  <si>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</si>
  <si>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</si>
  <si>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</si>
  <si>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</si>
  <si>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</si>
  <si>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</si>
  <si>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</si>
  <si>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</si>
  <si>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</si>
  <si>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</si>
  <si>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</si>
  <si>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</si>
  <si>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</si>
  <si>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</si>
  <si>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</si>
  <si>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</si>
  <si>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</si>
  <si>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</si>
  <si>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</si>
  <si>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</si>
  <si>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</si>
  <si>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</si>
  <si>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</si>
  <si>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</si>
  <si>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</si>
  <si>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</si>
  <si>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</si>
  <si>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</si>
  <si>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</si>
  <si>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</si>
  <si>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</si>
  <si>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</si>
  <si>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</si>
  <si>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</si>
  <si>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</si>
  <si>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</si>
  <si>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</si>
  <si>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</si>
  <si>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</si>
  <si>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</si>
  <si>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</si>
  <si>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</si>
  <si>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</si>
  <si>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</si>
  <si>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</si>
  <si>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</si>
  <si>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</si>
  <si>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</si>
  <si>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</si>
  <si>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</si>
  <si>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</si>
  <si>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</si>
  <si>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</si>
  <si>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</si>
  <si>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</si>
  <si>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</si>
  <si>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</si>
  <si>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</si>
  <si>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</si>
  <si>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</si>
  <si>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</si>
  <si>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</si>
  <si>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</si>
  <si>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</si>
  <si>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</si>
  <si>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</si>
  <si>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</si>
  <si>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</si>
  <si>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</si>
  <si>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</si>
  <si>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</si>
  <si>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</si>
  <si>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</si>
  <si>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</si>
  <si>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</si>
  <si>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</si>
  <si>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</si>
  <si>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</si>
  <si>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</si>
  <si>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</si>
  <si>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</si>
  <si>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</si>
  <si>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</si>
  <si>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</si>
  <si>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</si>
  <si>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</si>
  <si>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</si>
  <si>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</si>
  <si>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</si>
  <si>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</si>
  <si>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</si>
  <si>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</si>
  <si>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</si>
  <si>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</si>
  <si>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</si>
  <si>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</si>
  <si>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</si>
  <si>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</si>
  <si>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</si>
  <si>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</si>
  <si>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</si>
  <si>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</si>
  <si>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</si>
  <si>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</si>
  <si>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</si>
  <si>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</si>
  <si>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</si>
  <si>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</si>
  <si>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</si>
  <si>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</si>
  <si>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</si>
  <si>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</si>
  <si>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</si>
  <si>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</si>
  <si>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</si>
  <si>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</si>
  <si>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</si>
  <si>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</si>
  <si>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</si>
  <si>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</si>
  <si>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</si>
  <si>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</si>
  <si>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</si>
  <si>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</si>
  <si>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</si>
  <si>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</si>
  <si>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</si>
  <si>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</si>
  <si>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</si>
  <si>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</si>
  <si>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</si>
  <si>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</si>
  <si>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</si>
  <si>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</si>
  <si>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</si>
  <si>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</si>
  <si>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</si>
  <si>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</si>
  <si>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</si>
  <si>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</si>
  <si>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</si>
  <si>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</si>
  <si>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</si>
  <si>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</si>
  <si>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</si>
  <si>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</si>
  <si>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</si>
  <si>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</si>
  <si>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</si>
  <si>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</si>
  <si>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</si>
  <si>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</si>
  <si>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</si>
  <si>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</si>
  <si>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</si>
  <si>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</si>
  <si>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</si>
  <si>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</si>
  <si>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</si>
  <si>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</si>
  <si>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</si>
  <si>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</si>
  <si>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</si>
  <si>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</si>
  <si>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</si>
  <si>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</si>
  <si>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</si>
  <si>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</si>
  <si>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</si>
  <si>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</si>
  <si>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</si>
  <si>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</si>
  <si>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</si>
  <si>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</si>
  <si>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</si>
  <si>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</si>
  <si>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</si>
  <si>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</si>
  <si>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</si>
  <si>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</si>
  <si>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</si>
  <si>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</si>
  <si>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</si>
  <si>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</si>
  <si>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</si>
  <si>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</si>
  <si>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</si>
  <si>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</si>
  <si>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</si>
  <si>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</si>
  <si>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</si>
  <si>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</si>
  <si>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</si>
  <si>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</si>
  <si>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</si>
  <si>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</si>
  <si>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</si>
  <si>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</si>
  <si>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</si>
  <si>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</si>
  <si>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</si>
  <si>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</si>
  <si>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</si>
  <si>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</si>
  <si>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</si>
  <si>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</si>
  <si>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</si>
  <si>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</si>
  <si>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</si>
  <si>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</si>
  <si>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</si>
  <si>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</si>
  <si>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</si>
  <si>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</si>
  <si>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</si>
  <si>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</si>
  <si>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</si>
  <si>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</si>
  <si>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</si>
  <si>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</si>
  <si>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</si>
  <si>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</si>
  <si>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</si>
  <si>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</si>
  <si>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</si>
  <si>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</si>
  <si>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</si>
  <si>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</si>
  <si>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</si>
  <si>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</si>
  <si>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</si>
  <si>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</si>
  <si>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</si>
  <si>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</si>
  <si>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</si>
  <si>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</si>
  <si>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</si>
  <si>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</si>
  <si>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</si>
  <si>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</si>
  <si>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</si>
  <si>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</si>
  <si>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</si>
  <si>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</si>
  <si>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</si>
  <si>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</si>
  <si>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</si>
  <si>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</si>
  <si>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</si>
  <si>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</si>
  <si>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</si>
  <si>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</si>
  <si>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</si>
  <si>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</si>
  <si>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</si>
  <si>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</si>
  <si>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</si>
  <si>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</si>
  <si>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</si>
  <si>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</si>
  <si>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</si>
  <si>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</si>
  <si>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</si>
  <si>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</si>
  <si>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</si>
  <si>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</si>
  <si>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</si>
  <si>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</si>
  <si>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</si>
  <si>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</si>
  <si>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</si>
  <si>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</si>
  <si>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</si>
  <si>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</si>
  <si>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</si>
  <si>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</si>
  <si>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</si>
  <si>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</si>
  <si>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</si>
  <si>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</si>
  <si>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</si>
  <si>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</si>
  <si>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</si>
  <si>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</si>
  <si>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</si>
  <si>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</si>
  <si>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</si>
  <si>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</si>
  <si>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</si>
  <si>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</si>
  <si>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</si>
  <si>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</si>
  <si>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</si>
  <si>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</si>
  <si>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</si>
  <si>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</si>
  <si>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</si>
  <si>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</si>
  <si>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</si>
  <si>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</si>
  <si>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</si>
  <si>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</si>
  <si>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</si>
  <si>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</si>
  <si>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</si>
  <si>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</si>
  <si>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</si>
  <si>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</si>
  <si>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</si>
  <si>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</si>
  <si>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</si>
  <si>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</si>
  <si>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</si>
  <si>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</si>
  <si>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</si>
  <si>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</si>
  <si>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</si>
  <si>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</si>
  <si>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</si>
  <si>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</si>
  <si>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</si>
  <si>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</si>
  <si>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</si>
  <si>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</si>
  <si>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</si>
  <si>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</si>
  <si>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</si>
  <si>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</si>
  <si>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</si>
  <si>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</si>
  <si>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</si>
  <si>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</si>
  <si>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</si>
  <si>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</si>
  <si>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</si>
  <si>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</si>
  <si>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</si>
  <si>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</si>
  <si>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</si>
  <si>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</si>
  <si>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</si>
  <si>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</si>
  <si>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</si>
  <si>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</si>
  <si>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</si>
  <si>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</si>
  <si>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</si>
  <si>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</si>
  <si>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</si>
  <si>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</si>
  <si>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</si>
  <si>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</si>
  <si>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</si>
  <si>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</si>
  <si>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</si>
  <si>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</si>
  <si>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</si>
  <si>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</si>
  <si>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</si>
  <si>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</si>
  <si>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</si>
  <si>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</si>
  <si>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</si>
  <si>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</si>
  <si>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</si>
  <si>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</si>
  <si>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</si>
  <si>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</si>
  <si>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</si>
  <si>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</si>
  <si>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</si>
  <si>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</si>
  <si>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</si>
  <si>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</si>
  <si>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</si>
  <si>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</si>
  <si>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</si>
  <si>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</si>
  <si>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</si>
  <si>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</si>
  <si>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</si>
  <si>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</si>
  <si>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</si>
  <si>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</si>
  <si>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</si>
  <si>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</si>
  <si>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</si>
  <si>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</si>
  <si>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</si>
  <si>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</si>
  <si>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</si>
  <si>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</si>
  <si>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</si>
  <si>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</si>
  <si>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</si>
  <si>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</si>
  <si>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</si>
  <si>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</si>
  <si>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</si>
  <si>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</si>
  <si>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</si>
  <si>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</si>
  <si>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</si>
  <si>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</si>
  <si>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</si>
  <si>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</si>
  <si>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</si>
  <si>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</si>
  <si>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</si>
  <si>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</si>
  <si>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</si>
  <si>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</si>
  <si>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</si>
  <si>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</si>
  <si>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</si>
  <si>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</si>
  <si>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</si>
  <si>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</si>
  <si>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</si>
  <si>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</si>
  <si>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</si>
  <si>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</si>
  <si>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</si>
  <si>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</si>
  <si>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</si>
  <si>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</si>
  <si>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</si>
  <si>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</si>
  <si>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</si>
  <si>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</si>
  <si>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</si>
  <si>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</si>
  <si>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</si>
  <si>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</si>
  <si>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</si>
  <si>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</si>
  <si>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</si>
  <si>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</si>
  <si>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</si>
  <si>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</si>
  <si>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</si>
  <si>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</si>
  <si>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</si>
  <si>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</si>
  <si>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</si>
  <si>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</si>
  <si>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</si>
  <si>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</si>
  <si>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</si>
  <si>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</si>
  <si>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</si>
  <si>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</si>
  <si>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</si>
  <si>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</si>
  <si>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</si>
  <si>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</si>
  <si>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</si>
  <si>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</si>
  <si>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</si>
  <si>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</si>
  <si>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</si>
  <si>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</si>
  <si>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</si>
  <si>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</si>
  <si>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</si>
  <si>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</si>
  <si>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</si>
  <si>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</si>
  <si>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</si>
  <si>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</si>
  <si>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</si>
  <si>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</si>
  <si>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</si>
  <si>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</si>
  <si>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</si>
  <si>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</si>
  <si>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</si>
  <si>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</si>
  <si>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</si>
  <si>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</si>
  <si>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</si>
  <si>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</si>
  <si>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</si>
  <si>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</si>
  <si>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</si>
  <si>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</si>
  <si>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</si>
  <si>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</si>
  <si>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</si>
  <si>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</si>
  <si>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</si>
  <si>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</si>
  <si>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</si>
  <si>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</si>
  <si>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</si>
  <si>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</si>
  <si>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</si>
  <si>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</si>
  <si>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</si>
  <si>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</si>
  <si>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</si>
  <si>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</si>
  <si>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</si>
  <si>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</si>
  <si>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</si>
  <si>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</si>
  <si>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</si>
  <si>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</si>
  <si>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</si>
  <si>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</si>
  <si>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</si>
  <si>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</si>
  <si>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</si>
  <si>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</si>
  <si>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</si>
  <si>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</si>
  <si>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</si>
  <si>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</si>
  <si>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</si>
  <si>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</si>
  <si>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</si>
  <si>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</si>
  <si>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</si>
  <si>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</si>
  <si>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</si>
  <si>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</si>
  <si>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</si>
  <si>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</si>
  <si>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</si>
  <si>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</si>
  <si>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</si>
  <si>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</si>
  <si>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</si>
  <si>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</si>
  <si>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</si>
  <si>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</si>
  <si>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</si>
  <si>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</si>
  <si>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</si>
  <si>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</si>
  <si>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</si>
  <si>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</si>
  <si>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</si>
  <si>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</si>
  <si>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</si>
  <si>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</si>
  <si>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</si>
  <si>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</si>
  <si>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</si>
  <si>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</si>
  <si>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</si>
  <si>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</si>
  <si>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</si>
  <si>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</si>
  <si>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</si>
  <si>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</si>
  <si>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</si>
  <si>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</si>
  <si>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</si>
  <si>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</si>
  <si>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</si>
  <si>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</si>
  <si>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</si>
  <si>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</si>
  <si>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</si>
  <si>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</si>
  <si>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</si>
  <si>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</si>
  <si>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</si>
  <si>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</si>
  <si>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</si>
  <si>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</si>
  <si>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</si>
  <si>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</si>
  <si>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</si>
  <si>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</si>
  <si>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</si>
  <si>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</si>
  <si>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</si>
  <si>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</si>
  <si>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</si>
  <si>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</si>
  <si>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</si>
  <si>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</si>
  <si>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</si>
  <si>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</si>
  <si>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</si>
  <si>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</si>
  <si>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</si>
  <si>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</si>
  <si>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</si>
  <si>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</si>
  <si>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</si>
  <si>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</si>
  <si>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</si>
  <si>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</si>
  <si>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</si>
  <si>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</si>
  <si>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</si>
  <si>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</si>
  <si>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</si>
  <si>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</si>
  <si>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</si>
  <si>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</si>
  <si>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</si>
  <si>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</si>
  <si>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</si>
  <si>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</si>
  <si>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</si>
  <si>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</si>
  <si>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</si>
  <si>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</si>
  <si>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</si>
  <si>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</si>
  <si>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</si>
  <si>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</si>
  <si>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</si>
  <si>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</si>
  <si>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</si>
  <si>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</si>
  <si>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</si>
  <si>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</si>
  <si>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</si>
  <si>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</si>
  <si>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</si>
  <si>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</si>
  <si>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</si>
  <si>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</si>
  <si>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</si>
  <si>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</si>
  <si>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</si>
  <si>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</si>
  <si>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</si>
  <si>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</si>
  <si>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</si>
  <si>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</si>
  <si>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</si>
  <si>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</si>
  <si>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</si>
  <si>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</si>
  <si>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</si>
  <si>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</si>
  <si>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</si>
  <si>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</si>
  <si>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</si>
  <si>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</si>
  <si>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</si>
  <si>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</si>
  <si>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</si>
  <si>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</si>
  <si>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</si>
  <si>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</si>
  <si>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</si>
  <si>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</si>
  <si>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</si>
  <si>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</si>
  <si>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</si>
  <si>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</si>
  <si>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</si>
  <si>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</si>
  <si>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</si>
  <si>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</si>
  <si>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</si>
  <si>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</si>
  <si>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</si>
  <si>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</si>
  <si>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</si>
  <si>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</si>
  <si>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</si>
  <si>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</si>
  <si>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</si>
  <si>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</si>
  <si>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</si>
  <si>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</si>
  <si>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</si>
  <si>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</si>
  <si>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</si>
  <si>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</si>
  <si>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</si>
  <si>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</si>
  <si>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</si>
  <si>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</si>
  <si>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</si>
  <si>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</si>
  <si>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</si>
  <si>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</si>
  <si>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</si>
  <si>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</si>
  <si>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</si>
  <si>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</si>
  <si>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</si>
  <si>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</si>
  <si>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</si>
  <si>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</si>
  <si>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</si>
  <si>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</si>
  <si>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</si>
  <si>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</si>
  <si>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</si>
  <si>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</si>
  <si>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</si>
  <si>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</si>
  <si>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</si>
  <si>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</si>
  <si>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</si>
  <si>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</si>
  <si>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</si>
  <si>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</si>
  <si>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</si>
  <si>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</si>
  <si>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</si>
  <si>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</si>
  <si>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</si>
  <si>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</si>
  <si>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</si>
  <si>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</si>
  <si>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</si>
  <si>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</si>
  <si>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</si>
  <si>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</si>
  <si>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</si>
  <si>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</si>
  <si>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</si>
  <si>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</si>
  <si>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</si>
  <si>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</si>
  <si>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</si>
  <si>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</si>
  <si>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</si>
  <si>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</si>
  <si>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</si>
  <si>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</si>
  <si>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</si>
  <si>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</si>
  <si>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</si>
  <si>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</si>
  <si>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</si>
  <si>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</si>
  <si>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</si>
  <si>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</si>
  <si>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</si>
  <si>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</si>
  <si>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</si>
  <si>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</si>
  <si>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</si>
  <si>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</si>
  <si>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</si>
  <si>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</si>
  <si>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</si>
  <si>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</si>
  <si>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</si>
  <si>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</si>
  <si>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</si>
  <si>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</si>
  <si>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</si>
  <si>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</si>
  <si>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</si>
  <si>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</si>
  <si>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</si>
  <si>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</si>
  <si>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</si>
  <si>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</si>
  <si>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</si>
  <si>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</si>
  <si>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</si>
  <si>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</si>
  <si>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</si>
  <si>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</si>
  <si>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</si>
  <si>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</si>
  <si>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</si>
  <si>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</si>
  <si>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</si>
  <si>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</si>
  <si>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</si>
  <si>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</si>
  <si>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</si>
  <si>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</si>
  <si>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</si>
  <si>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</si>
  <si>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</si>
  <si>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</si>
  <si>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</si>
  <si>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</si>
  <si>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</si>
  <si>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</si>
  <si>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</si>
  <si>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</si>
  <si>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</si>
  <si>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</si>
  <si>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</si>
  <si>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</si>
  <si>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</si>
  <si>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</si>
  <si>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</si>
  <si>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</si>
  <si>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</si>
  <si>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</si>
  <si>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</si>
  <si>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</si>
  <si>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</si>
  <si>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</si>
  <si>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</si>
  <si>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</si>
  <si>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</si>
  <si>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</si>
  <si>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</si>
  <si>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</si>
  <si>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</si>
  <si>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</si>
  <si>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</si>
  <si>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</si>
  <si>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</si>
  <si>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</si>
  <si>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</si>
  <si>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</si>
  <si>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</si>
  <si>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</si>
  <si>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</si>
  <si>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</si>
  <si>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</si>
  <si>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</si>
  <si>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</si>
  <si>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</si>
  <si>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</si>
  <si>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</si>
  <si>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</si>
  <si>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</si>
  <si>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</si>
  <si>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</si>
  <si>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</si>
  <si>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</si>
  <si>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</si>
  <si>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</si>
  <si>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</si>
  <si>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</si>
  <si>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</si>
  <si>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</si>
  <si>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</si>
  <si>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</si>
  <si>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</si>
  <si>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</si>
  <si>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</si>
  <si>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</si>
  <si>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</si>
  <si>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</si>
  <si>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</si>
  <si>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</si>
  <si>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</si>
  <si>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</si>
  <si>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</si>
  <si>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</si>
  <si>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</si>
  <si>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</si>
  <si>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</si>
  <si>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</si>
  <si>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</si>
  <si>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</si>
  <si>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</si>
  <si>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</si>
  <si>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</si>
  <si>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</si>
  <si>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</si>
  <si>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</si>
  <si>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</si>
  <si>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</si>
  <si>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</si>
  <si>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</si>
  <si>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</si>
  <si>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</si>
  <si>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</si>
  <si>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</si>
  <si>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</si>
  <si>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</si>
  <si>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</si>
  <si>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</si>
  <si>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</si>
  <si>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</si>
  <si>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</si>
  <si>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</si>
  <si>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</si>
  <si>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</si>
  <si>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</si>
  <si>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</si>
  <si>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</si>
  <si>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</si>
  <si>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</si>
  <si>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</si>
  <si>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</si>
  <si>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</si>
  <si>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</si>
  <si>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</si>
  <si>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</si>
  <si>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</si>
  <si>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</si>
  <si>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</si>
  <si>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</si>
  <si>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</si>
  <si>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</si>
  <si>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</si>
  <si>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</si>
  <si>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</si>
  <si>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</si>
  <si>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</si>
  <si>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</si>
  <si>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</si>
  <si>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</si>
  <si>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</si>
  <si>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</si>
  <si>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</si>
  <si>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</si>
  <si>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</si>
  <si>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</si>
  <si>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</si>
  <si>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</si>
  <si>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</si>
  <si>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</si>
  <si>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</si>
  <si>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</si>
  <si>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</si>
  <si>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</si>
  <si>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</si>
  <si>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</si>
  <si>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</si>
  <si>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</si>
  <si>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</si>
  <si>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</si>
  <si>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</si>
  <si>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</si>
  <si>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</si>
  <si>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</si>
  <si>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</si>
  <si>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</si>
  <si>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</si>
  <si>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</si>
  <si>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</si>
  <si>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</si>
  <si>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</si>
  <si>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</si>
  <si>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</si>
  <si>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</si>
  <si>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</si>
  <si>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</si>
  <si>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</si>
  <si>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</si>
  <si>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</si>
  <si>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</si>
  <si>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</si>
  <si>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</si>
  <si>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</si>
  <si>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</si>
  <si>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</si>
  <si>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</si>
  <si>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</si>
  <si>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</si>
  <si>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</si>
  <si>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</si>
  <si>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</si>
  <si>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</si>
  <si>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</si>
  <si>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</si>
  <si>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</si>
  <si>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</si>
  <si>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</si>
  <si>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</si>
  <si>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</si>
  <si>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</si>
  <si>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</si>
  <si>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</si>
  <si>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</si>
  <si>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</si>
  <si>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</si>
  <si>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</si>
  <si>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</si>
  <si>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</si>
  <si>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</si>
  <si>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</si>
  <si>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</si>
  <si>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</si>
  <si>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</si>
  <si>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</si>
  <si>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</si>
  <si>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</si>
  <si>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</si>
  <si>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</si>
  <si>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</si>
  <si>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</si>
  <si>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</si>
  <si>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</si>
  <si>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</si>
  <si>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</si>
  <si>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</si>
  <si>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</si>
  <si>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</si>
  <si>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</si>
  <si>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</si>
  <si>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</si>
  <si>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</si>
  <si>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</si>
  <si>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</si>
  <si>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</si>
  <si>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</si>
  <si>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</si>
  <si>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</si>
  <si>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</si>
  <si>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</si>
  <si>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</si>
  <si>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</si>
  <si>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</si>
  <si>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</si>
  <si>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</si>
  <si>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</si>
  <si>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</si>
  <si>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</si>
  <si>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</si>
  <si>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</si>
  <si>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</si>
  <si>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</si>
  <si>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</si>
  <si>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</si>
  <si>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</si>
  <si>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</si>
  <si>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</si>
  <si>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</si>
  <si>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</si>
  <si>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</si>
  <si>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</si>
  <si>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</si>
  <si>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</si>
  <si>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</si>
  <si>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</si>
  <si>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</si>
  <si>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</si>
  <si>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</si>
  <si>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</si>
  <si>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</si>
  <si>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</si>
  <si>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</si>
  <si>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</si>
  <si>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</si>
  <si>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</si>
  <si>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</si>
  <si>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</si>
  <si>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</si>
  <si>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</si>
  <si>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</si>
  <si>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</si>
  <si>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</si>
  <si>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</si>
  <si>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</si>
  <si>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</si>
  <si>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</si>
  <si>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</si>
  <si>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</si>
  <si>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</si>
  <si>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</si>
  <si>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</si>
  <si>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</si>
  <si>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</si>
  <si>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</si>
  <si>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</si>
  <si>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</si>
  <si>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</si>
  <si>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</si>
  <si>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</si>
  <si>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</si>
  <si>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</si>
  <si>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</si>
  <si>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</si>
  <si>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</si>
  <si>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</si>
  <si>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</si>
  <si>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</si>
  <si>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</si>
  <si>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</si>
  <si>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</si>
  <si>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</si>
  <si>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</si>
  <si>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</si>
  <si>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</si>
  <si>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</si>
  <si>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</si>
  <si>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</si>
  <si>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</si>
  <si>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</si>
  <si>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</si>
  <si>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</si>
  <si>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</si>
  <si>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</si>
  <si>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</si>
  <si>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</si>
  <si>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</si>
  <si>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</si>
  <si>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</si>
  <si>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</si>
  <si>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</si>
  <si>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</si>
  <si>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</si>
  <si>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</si>
  <si>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</si>
  <si>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</si>
  <si>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</si>
  <si>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</si>
  <si>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</si>
  <si>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</si>
  <si>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</si>
  <si>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</si>
  <si>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</si>
  <si>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</si>
  <si>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</si>
  <si>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</si>
  <si>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</si>
  <si>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</si>
  <si>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</si>
  <si>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</si>
  <si>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</si>
  <si>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</si>
  <si>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</si>
  <si>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</si>
  <si>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</si>
  <si>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</si>
  <si>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</si>
  <si>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</si>
  <si>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</si>
  <si>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</si>
  <si>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</si>
  <si>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</si>
  <si>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</si>
  <si>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</si>
  <si>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</si>
  <si>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</si>
  <si>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</si>
  <si>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</si>
  <si>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</si>
  <si>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</si>
  <si>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</si>
  <si>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</si>
  <si>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</si>
  <si>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</si>
  <si>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</si>
  <si>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</si>
  <si>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</si>
  <si>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</si>
  <si>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</si>
  <si>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</si>
  <si>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</si>
  <si>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</si>
  <si>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</si>
  <si>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</si>
  <si>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</si>
  <si>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</si>
  <si>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</si>
  <si>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</si>
  <si>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</si>
  <si>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</si>
  <si>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</si>
  <si>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</si>
  <si>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</si>
  <si>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</si>
  <si>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</si>
  <si>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</si>
  <si>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</si>
  <si>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</si>
  <si>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</si>
  <si>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</si>
  <si>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</si>
  <si>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</si>
  <si>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</si>
  <si>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</si>
  <si>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</si>
  <si>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</si>
  <si>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</si>
  <si>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</si>
  <si>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</si>
  <si>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</si>
  <si>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</si>
  <si>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</si>
  <si>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</si>
  <si>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</si>
  <si>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</si>
  <si>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</si>
  <si>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</si>
  <si>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</si>
  <si>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</si>
  <si>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</si>
  <si>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</si>
  <si>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</si>
  <si>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</si>
  <si>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</si>
  <si>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</si>
  <si>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</si>
  <si>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</si>
  <si>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</si>
  <si>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</si>
  <si>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</si>
  <si>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</si>
  <si>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</si>
  <si>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</si>
  <si>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</si>
  <si>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</si>
  <si>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</si>
  <si>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</si>
  <si>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</si>
  <si>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</si>
  <si>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</si>
  <si>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</si>
  <si>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</si>
  <si>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</si>
  <si>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</si>
  <si>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</si>
  <si>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</si>
  <si>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</si>
  <si>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</si>
  <si>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</si>
  <si>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</si>
  <si>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</si>
  <si>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</si>
  <si>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</si>
  <si>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</si>
  <si>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</si>
  <si>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</si>
  <si>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</si>
  <si>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</si>
  <si>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</si>
  <si>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</si>
  <si>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</si>
  <si>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</si>
  <si>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</si>
  <si>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</si>
  <si>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</si>
  <si>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</si>
  <si>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</si>
  <si>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</si>
  <si>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</si>
  <si>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</si>
  <si>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</si>
  <si>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</si>
  <si>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</si>
  <si>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</si>
  <si>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</si>
  <si>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</si>
  <si>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</si>
  <si>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</si>
  <si>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</si>
  <si>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</si>
  <si>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</si>
  <si>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</si>
  <si>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</si>
  <si>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</si>
  <si>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</si>
  <si>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</si>
  <si>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</si>
  <si>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</si>
  <si>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</si>
  <si>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</si>
  <si>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</si>
  <si>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</si>
  <si>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</si>
  <si>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</si>
  <si>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</si>
  <si>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</si>
  <si>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</si>
  <si>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</si>
  <si>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</si>
  <si>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</si>
  <si>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</si>
  <si>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</si>
  <si>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</si>
  <si>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</si>
  <si>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</si>
  <si>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</si>
  <si>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</si>
  <si>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</si>
  <si>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</si>
  <si>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</si>
  <si>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</si>
  <si>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</si>
  <si>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</si>
  <si>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</si>
  <si>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</si>
  <si>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</si>
  <si>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</si>
  <si>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</si>
  <si>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</si>
  <si>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</si>
  <si>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</si>
  <si>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</si>
  <si>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</si>
  <si>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</si>
  <si>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</si>
  <si>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</si>
  <si>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</si>
  <si>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</si>
  <si>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</si>
  <si>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</si>
  <si>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</si>
  <si>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</si>
  <si>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</si>
  <si>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</si>
  <si>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</si>
  <si>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</si>
  <si>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</si>
  <si>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</si>
  <si>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</si>
  <si>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</si>
  <si>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</si>
  <si>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</si>
  <si>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</si>
  <si>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</si>
  <si>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</si>
  <si>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</si>
  <si>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</si>
  <si>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</si>
  <si>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</si>
  <si>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</si>
  <si>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</si>
  <si>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</si>
  <si>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</si>
  <si>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</si>
  <si>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</si>
  <si>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</si>
  <si>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</si>
  <si>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</si>
  <si>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</si>
  <si>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</si>
  <si>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</si>
  <si>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</si>
  <si>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</si>
  <si>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</si>
  <si>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</si>
  <si>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</si>
  <si>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</si>
  <si>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</si>
  <si>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</si>
  <si>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</si>
  <si>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</si>
  <si>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</si>
  <si>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</si>
  <si>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</si>
  <si>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</si>
  <si>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</si>
  <si>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</si>
  <si>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</si>
  <si>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</si>
  <si>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</si>
  <si>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</si>
  <si>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</si>
  <si>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</si>
  <si>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</si>
  <si>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</si>
  <si>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</si>
  <si>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</si>
  <si>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</si>
  <si>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</si>
  <si>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</si>
  <si>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</si>
  <si>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</si>
  <si>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</si>
  <si>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</si>
  <si>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</si>
  <si>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</si>
  <si>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</si>
  <si>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</si>
  <si>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</si>
  <si>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</si>
  <si>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</si>
  <si>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</si>
  <si>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</si>
  <si>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</si>
  <si>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</si>
  <si>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</si>
  <si>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</si>
  <si>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</si>
  <si>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</si>
  <si>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</si>
  <si>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</si>
  <si>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</si>
  <si>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</si>
  <si>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</si>
  <si>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</si>
  <si>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</si>
  <si>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</si>
  <si>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</si>
  <si>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</si>
  <si>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</si>
  <si>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</si>
  <si>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</si>
  <si>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</si>
  <si>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</si>
  <si>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</si>
  <si>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</si>
  <si>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</si>
  <si>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</si>
  <si>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</si>
  <si>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</si>
  <si>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</si>
  <si>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</si>
  <si>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</si>
  <si>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</si>
  <si>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</si>
  <si>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</si>
  <si>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</si>
  <si>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</si>
  <si>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</si>
  <si>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</si>
  <si>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</si>
  <si>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</si>
  <si>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</si>
  <si>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</si>
  <si>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</si>
  <si>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</si>
  <si>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</si>
  <si>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</si>
  <si>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</si>
  <si>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</si>
  <si>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</si>
  <si>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</si>
  <si>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</si>
  <si>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</si>
  <si>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</si>
  <si>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</si>
  <si>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</si>
  <si>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</si>
  <si>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</si>
  <si>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</si>
  <si>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</si>
  <si>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</si>
  <si>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</si>
  <si>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</si>
  <si>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</si>
  <si>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</si>
  <si>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</si>
  <si>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</si>
  <si>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</si>
  <si>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</si>
  <si>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</si>
  <si>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</si>
  <si>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</si>
  <si>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</si>
  <si>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</si>
  <si>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</si>
  <si>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</si>
  <si>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</si>
  <si>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</si>
  <si>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</si>
  <si>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</si>
  <si>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</si>
  <si>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</si>
  <si>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</si>
  <si>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</si>
  <si>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</si>
  <si>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</si>
  <si>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</si>
  <si>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</si>
  <si>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</si>
  <si>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</si>
  <si>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</si>
  <si>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</si>
  <si>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</si>
  <si>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</si>
  <si>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</si>
  <si>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</si>
  <si>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</si>
  <si>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</si>
  <si>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</si>
  <si>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</si>
  <si>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</si>
  <si>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</si>
  <si>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</si>
  <si>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</si>
  <si>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</si>
  <si>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</si>
  <si>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</si>
  <si>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</si>
  <si>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</si>
  <si>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</si>
  <si>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</si>
  <si>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</si>
  <si>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</si>
  <si>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</si>
  <si>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</si>
  <si>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</si>
  <si>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</si>
  <si>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</si>
  <si>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</si>
  <si>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</si>
  <si>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</si>
  <si>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</si>
  <si>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</si>
  <si>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</si>
  <si>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</si>
  <si>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</si>
  <si>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</si>
  <si>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</si>
  <si>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</si>
  <si>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</si>
  <si>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</si>
  <si>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</si>
  <si>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</si>
  <si>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</si>
  <si>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</si>
  <si>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</si>
  <si>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</si>
  <si>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</si>
  <si>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</si>
  <si>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</si>
  <si>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</si>
  <si>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</si>
  <si>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</si>
  <si>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</si>
  <si>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</si>
  <si>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</si>
  <si>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</si>
  <si>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</si>
  <si>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</si>
  <si>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</si>
  <si>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</si>
  <si>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</si>
  <si>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</si>
  <si>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</si>
  <si>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</si>
  <si>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</si>
  <si>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</si>
  <si>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</si>
  <si>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</si>
  <si>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</si>
  <si>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</si>
  <si>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</si>
  <si>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</si>
  <si>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</si>
  <si>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</si>
  <si>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</si>
  <si>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</si>
  <si>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</si>
  <si>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</si>
  <si>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</si>
  <si>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</si>
  <si>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</si>
  <si>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</si>
  <si>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</si>
  <si>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</si>
  <si>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</si>
  <si>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</si>
  <si>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</si>
  <si>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</si>
  <si>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</si>
  <si>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</si>
  <si>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</si>
  <si>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</si>
  <si>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</si>
  <si>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</si>
  <si>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</si>
  <si>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</si>
  <si>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</si>
  <si>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</si>
  <si>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</si>
  <si>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</si>
  <si>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</si>
  <si>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</si>
  <si>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</si>
  <si>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</si>
  <si>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</si>
  <si>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</si>
  <si>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</si>
  <si>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</si>
  <si>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</si>
  <si>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</si>
  <si>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</si>
  <si>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</si>
  <si>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</si>
  <si>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</si>
  <si>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</si>
  <si>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</si>
  <si>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</si>
  <si>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</si>
  <si>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</si>
  <si>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</si>
  <si>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</si>
  <si>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</si>
  <si>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</si>
  <si>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</si>
  <si>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</si>
  <si>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</si>
  <si>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</si>
  <si>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</si>
  <si>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</si>
  <si>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</si>
  <si>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</si>
  <si>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</si>
  <si>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</si>
  <si>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</si>
  <si>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</si>
  <si>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</si>
  <si>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</si>
  <si>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</si>
  <si>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</si>
  <si>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</si>
  <si>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</si>
  <si>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</si>
  <si>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</si>
  <si>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</si>
  <si>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</si>
  <si>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</si>
  <si>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</si>
  <si>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</si>
  <si>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</si>
  <si>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</si>
  <si>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</si>
  <si>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</si>
  <si>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</si>
  <si>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</si>
  <si>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</si>
  <si>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</si>
  <si>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</si>
  <si>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</si>
  <si>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</si>
  <si>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</si>
  <si>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</si>
  <si>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</si>
  <si>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</si>
  <si>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</si>
  <si>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</si>
  <si>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</si>
  <si>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</si>
  <si>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</si>
  <si>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</si>
  <si>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</si>
  <si>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</si>
  <si>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</si>
  <si>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</si>
  <si>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</si>
  <si>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</si>
  <si>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</si>
  <si>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</si>
  <si>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</si>
  <si>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</si>
  <si>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</si>
  <si>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</si>
  <si>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</si>
  <si>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</si>
  <si>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</si>
  <si>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</si>
  <si>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</si>
  <si>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</si>
  <si>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</si>
  <si>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</si>
  <si>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</si>
  <si>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</si>
  <si>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</si>
  <si>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</si>
  <si>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</si>
  <si>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</si>
  <si>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</si>
  <si>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</si>
  <si>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</si>
  <si>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</si>
  <si>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</si>
  <si>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</si>
  <si>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</si>
  <si>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</si>
  <si>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</si>
  <si>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</si>
  <si>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</si>
  <si>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</si>
  <si>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</si>
  <si>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</si>
  <si>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</si>
  <si>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</si>
  <si>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</si>
  <si>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</si>
  <si>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</si>
  <si>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</si>
  <si>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</si>
  <si>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</si>
  <si>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</si>
  <si>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</si>
  <si>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</si>
  <si>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</si>
  <si>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</si>
  <si>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</si>
  <si>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</si>
  <si>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</si>
  <si>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</si>
  <si>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</si>
  <si>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</si>
  <si>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</si>
  <si>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</si>
  <si>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</si>
  <si>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</si>
  <si>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</si>
  <si>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</si>
  <si>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</si>
  <si>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</si>
  <si>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</si>
  <si>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</si>
  <si>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</si>
  <si>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</si>
  <si>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</si>
  <si>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</si>
  <si>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</si>
  <si>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</si>
  <si>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</si>
  <si>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</si>
  <si>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</si>
  <si>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</si>
  <si>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</si>
  <si>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</si>
  <si>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</si>
  <si>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</si>
  <si>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</si>
  <si>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</si>
  <si>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</si>
  <si>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</si>
  <si>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</si>
  <si>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</si>
  <si>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</si>
  <si>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</si>
  <si>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</si>
  <si>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</si>
  <si>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</si>
  <si>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</si>
  <si>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</si>
  <si>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</si>
  <si>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</si>
  <si>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</si>
  <si>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</si>
  <si>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</si>
  <si>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</si>
  <si>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</si>
  <si>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</si>
  <si>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</si>
  <si>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</si>
  <si>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</si>
  <si>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</si>
  <si>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</si>
  <si>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</si>
  <si>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</si>
  <si>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</si>
  <si>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</si>
  <si>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</si>
  <si>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</si>
  <si>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</si>
  <si>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</si>
  <si>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</si>
  <si>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</si>
  <si>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</si>
  <si>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</si>
  <si>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</si>
  <si>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</si>
  <si>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</si>
  <si>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</si>
  <si>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</si>
  <si>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</si>
  <si>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</si>
  <si>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</si>
  <si>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</si>
  <si>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</si>
  <si>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</si>
  <si>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</si>
  <si>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</si>
  <si>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</si>
  <si>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</si>
  <si>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</si>
  <si>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</si>
  <si>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</si>
  <si>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</si>
  <si>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</si>
  <si>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</si>
  <si>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</si>
  <si>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</si>
  <si>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</si>
  <si>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</si>
  <si>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</si>
  <si>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</si>
  <si>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</si>
  <si>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</si>
  <si>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</si>
  <si>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</si>
  <si>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</si>
  <si>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</si>
  <si>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</si>
  <si>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</si>
  <si>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</si>
  <si>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</si>
  <si>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</si>
  <si>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</si>
  <si>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</si>
  <si>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</si>
  <si>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</si>
  <si>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</si>
  <si>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</si>
  <si>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</si>
  <si>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</si>
  <si>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</si>
  <si>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</si>
  <si>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</si>
  <si>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</si>
  <si>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</si>
  <si>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</si>
  <si>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</si>
  <si>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</si>
  <si>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</si>
  <si>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</si>
  <si>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</si>
  <si>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</si>
  <si>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</si>
  <si>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</si>
  <si>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</si>
  <si>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</si>
  <si>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</si>
  <si>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</si>
  <si>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</si>
  <si>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</si>
  <si>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</si>
  <si>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</si>
  <si>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</si>
  <si>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</si>
  <si>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</si>
  <si>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</si>
  <si>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</si>
  <si>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</si>
  <si>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</si>
  <si>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</si>
  <si>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</si>
  <si>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</si>
  <si>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</si>
  <si>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</si>
  <si>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</si>
  <si>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</si>
  <si>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</si>
  <si>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</si>
  <si>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</si>
  <si>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</si>
  <si>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</si>
  <si>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</si>
  <si>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</si>
  <si>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</si>
  <si>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</si>
  <si>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</si>
  <si>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</si>
  <si>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</si>
  <si>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</si>
  <si>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</si>
  <si>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</si>
  <si>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</si>
  <si>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</si>
  <si>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</si>
  <si>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</si>
  <si>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</si>
  <si>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</si>
  <si>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</si>
  <si>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</si>
  <si>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</si>
  <si>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</si>
  <si>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</si>
  <si>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</si>
  <si>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</si>
  <si>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</si>
  <si>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</si>
  <si>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</si>
  <si>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</si>
  <si>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</si>
  <si>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</si>
  <si>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</si>
  <si>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</si>
  <si>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</si>
  <si>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</si>
  <si>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</si>
  <si>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</si>
  <si>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</si>
  <si>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</si>
  <si>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</si>
  <si>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</si>
  <si>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</si>
  <si>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</si>
  <si>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</si>
  <si>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</si>
  <si>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</si>
  <si>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</si>
  <si>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</si>
  <si>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</si>
  <si>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</si>
  <si>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</si>
  <si>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</si>
  <si>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</si>
  <si>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</si>
  <si>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</si>
  <si>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</si>
  <si>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</si>
  <si>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</si>
  <si>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</si>
  <si>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</si>
  <si>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</si>
  <si>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</si>
  <si>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</si>
  <si>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</si>
  <si>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</si>
  <si>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</si>
  <si>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</si>
  <si>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</si>
  <si>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</si>
  <si>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</si>
  <si>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</si>
  <si>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</si>
  <si>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</si>
  <si>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</si>
  <si>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</si>
  <si>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</si>
  <si>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</si>
  <si>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</si>
  <si>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</si>
  <si>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</si>
  <si>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</si>
  <si>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</si>
  <si>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</si>
  <si>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</si>
  <si>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</si>
  <si>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</si>
  <si>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</si>
  <si>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</si>
  <si>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</si>
  <si>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</si>
  <si>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</si>
  <si>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</si>
  <si>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</si>
  <si>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</si>
  <si>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</si>
  <si>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</si>
  <si>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</si>
  <si>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</si>
  <si>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</si>
  <si>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</si>
  <si>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</si>
  <si>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</si>
  <si>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</si>
  <si>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</si>
  <si>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</si>
  <si>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</si>
  <si>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</si>
  <si>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</si>
  <si>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</si>
  <si>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</si>
  <si>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</si>
  <si>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</si>
  <si>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</si>
  <si>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</si>
  <si>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</si>
  <si>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</si>
  <si>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</si>
  <si>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</si>
  <si>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</si>
  <si>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</si>
  <si>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</si>
  <si>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</si>
  <si>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</si>
  <si>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</si>
  <si>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</si>
  <si>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</si>
  <si>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</si>
  <si>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</si>
  <si>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</si>
  <si>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</si>
  <si>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</si>
  <si>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</si>
  <si>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</si>
  <si>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</si>
  <si>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</si>
  <si>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</si>
  <si>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</si>
  <si>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</si>
  <si>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</si>
  <si>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</si>
  <si>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</si>
  <si>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</si>
  <si>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</si>
  <si>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</si>
  <si>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</si>
  <si>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</si>
  <si>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</si>
  <si>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</si>
  <si>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</si>
  <si>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</si>
  <si>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</si>
  <si>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</si>
  <si>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</si>
  <si>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</si>
  <si>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</si>
  <si>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</si>
  <si>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</si>
  <si>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</si>
  <si>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</si>
  <si>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</si>
  <si>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</si>
  <si>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</si>
  <si>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</si>
  <si>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</si>
  <si>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</si>
  <si>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</si>
  <si>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</si>
  <si>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</si>
  <si>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</si>
  <si>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</si>
  <si>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</si>
  <si>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</si>
  <si>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</si>
  <si>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</si>
  <si>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</si>
  <si>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</si>
  <si>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</si>
  <si>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</si>
  <si>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</si>
  <si>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</si>
  <si>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</si>
  <si>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</si>
  <si>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</si>
  <si>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</si>
  <si>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</si>
  <si>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</si>
  <si>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</si>
  <si>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</si>
  <si>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</si>
  <si>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</si>
  <si>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</si>
  <si>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</si>
  <si>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</si>
  <si>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</si>
  <si>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</si>
  <si>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</si>
  <si>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</si>
  <si>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</si>
  <si>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</si>
  <si>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</si>
  <si>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</si>
  <si>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</si>
  <si>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</si>
  <si>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</si>
  <si>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</si>
  <si>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</si>
  <si>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</si>
  <si>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</si>
  <si>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</si>
  <si>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</si>
  <si>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</si>
  <si>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</si>
  <si>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</si>
  <si>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</si>
  <si>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</si>
  <si>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</si>
  <si>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</si>
  <si>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</si>
  <si>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</si>
  <si>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</si>
  <si>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</si>
  <si>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</si>
  <si>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</si>
  <si>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</si>
  <si>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</si>
  <si>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</si>
  <si>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</si>
  <si>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</si>
  <si>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</si>
  <si>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</si>
  <si>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</si>
  <si>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</si>
  <si>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</si>
  <si>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</si>
  <si>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</si>
  <si>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</si>
  <si>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</si>
  <si>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</si>
  <si>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</si>
  <si>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</si>
  <si>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</si>
  <si>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</si>
  <si>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</si>
  <si>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</si>
  <si>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</si>
  <si>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</si>
  <si>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</si>
  <si>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</si>
  <si>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</si>
  <si>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</si>
  <si>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</si>
  <si>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</si>
  <si>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</si>
  <si>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</si>
  <si>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</si>
  <si>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</si>
  <si>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</si>
  <si>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</si>
  <si>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</si>
  <si>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</si>
  <si>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</si>
  <si>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</si>
  <si>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</si>
  <si>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</si>
  <si>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</si>
  <si>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</si>
  <si>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</si>
  <si>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</si>
  <si>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</si>
  <si>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</si>
  <si>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</si>
  <si>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</si>
  <si>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</si>
  <si>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</si>
  <si>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</si>
  <si>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</si>
  <si>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</si>
  <si>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</si>
  <si>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</si>
  <si>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</si>
  <si>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</si>
  <si>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</si>
  <si>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</si>
  <si>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</si>
  <si>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</si>
  <si>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</si>
  <si>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</si>
  <si>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</si>
  <si>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</si>
  <si>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</si>
  <si>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</si>
  <si>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</si>
  <si>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</si>
  <si>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</si>
  <si>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</si>
  <si>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</si>
  <si>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</si>
  <si>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</si>
  <si>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</si>
  <si>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</si>
  <si>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</si>
  <si>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</si>
  <si>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</si>
  <si>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</si>
  <si>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</si>
  <si>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</si>
  <si>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</si>
  <si>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</si>
  <si>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</si>
  <si>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</si>
  <si>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</si>
  <si>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</si>
  <si>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</si>
  <si>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</si>
  <si>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</si>
  <si>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</si>
  <si>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</si>
  <si>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</si>
  <si>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</si>
  <si>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</si>
  <si>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</si>
  <si>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</si>
  <si>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</si>
  <si>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</si>
  <si>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</si>
  <si>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</si>
  <si>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</si>
  <si>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</si>
  <si>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</si>
  <si>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</si>
  <si>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</si>
  <si>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</si>
  <si>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</si>
  <si>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</si>
  <si>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</si>
  <si>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</si>
  <si>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</si>
  <si>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</si>
  <si>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</si>
  <si>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</si>
  <si>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</si>
  <si>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</si>
  <si>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</si>
  <si>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</si>
  <si>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</si>
  <si>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</si>
  <si>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</si>
  <si>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</si>
  <si>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</si>
  <si>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</si>
  <si>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</si>
  <si>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</si>
  <si>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</si>
  <si>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</si>
  <si>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</si>
  <si>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</si>
  <si>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</si>
  <si>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</si>
  <si>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</si>
  <si>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</si>
  <si>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</si>
  <si>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</si>
  <si>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</si>
  <si>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</si>
  <si>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</si>
  <si>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</si>
  <si>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</si>
  <si>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</si>
  <si>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</si>
  <si>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</si>
  <si>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</si>
  <si>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</si>
  <si>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</si>
  <si>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</si>
  <si>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</si>
  <si>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</si>
  <si>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</si>
  <si>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</si>
  <si>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</si>
  <si>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</si>
  <si>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</si>
  <si>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</si>
  <si>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</si>
  <si>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</si>
  <si>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</si>
  <si>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</si>
  <si>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</si>
  <si>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</si>
  <si>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</si>
  <si>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</si>
  <si>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</si>
  <si>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</si>
  <si>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</si>
  <si>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</si>
  <si>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</si>
  <si>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</si>
  <si>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</si>
  <si>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</si>
  <si>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</si>
  <si>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</si>
  <si>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</si>
  <si>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</si>
  <si>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</si>
  <si>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</si>
  <si>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</si>
  <si>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</si>
  <si>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</si>
  <si>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</si>
  <si>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</si>
  <si>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</si>
  <si>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</si>
  <si>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</si>
  <si>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</si>
  <si>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</si>
  <si>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</si>
  <si>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</si>
  <si>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</si>
  <si>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</si>
  <si>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</si>
  <si>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</si>
  <si>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</si>
  <si>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</si>
  <si>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</si>
  <si>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</si>
  <si>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</si>
  <si>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</si>
  <si>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</si>
  <si>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</si>
  <si>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</si>
  <si>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</si>
  <si>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</si>
  <si>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</si>
  <si>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</si>
  <si>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</si>
  <si>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</si>
  <si>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</si>
  <si>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</si>
  <si>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</si>
  <si>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</si>
  <si>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</si>
  <si>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</si>
  <si>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</si>
  <si>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</si>
  <si>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</si>
  <si>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</si>
  <si>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</si>
  <si>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</si>
  <si>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</si>
  <si>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</si>
  <si>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</si>
  <si>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</si>
  <si>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</si>
  <si>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</si>
  <si>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</si>
  <si>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</si>
  <si>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</si>
  <si>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</si>
  <si>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</si>
  <si>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</si>
  <si>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</si>
  <si>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</si>
  <si>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</si>
  <si>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</si>
  <si>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</si>
  <si>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</si>
  <si>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</si>
  <si>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</si>
  <si>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</si>
  <si>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</si>
  <si>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</si>
  <si>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</si>
  <si>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</si>
  <si>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</si>
  <si>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</si>
  <si>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</si>
  <si>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</si>
  <si>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</si>
  <si>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</si>
  <si>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</si>
  <si>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</si>
  <si>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</si>
  <si>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</si>
  <si>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</si>
  <si>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</si>
  <si>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</si>
  <si>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</si>
  <si>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</si>
  <si>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</si>
  <si>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</si>
  <si>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</si>
  <si>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</si>
  <si>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</si>
  <si>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</si>
  <si>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</si>
  <si>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</si>
  <si>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</si>
  <si>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</si>
  <si>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</si>
  <si>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</si>
  <si>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</si>
  <si>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</si>
  <si>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</si>
  <si>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</si>
  <si>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</si>
  <si>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</si>
  <si>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</si>
  <si>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</si>
  <si>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</si>
  <si>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</si>
  <si>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</si>
  <si>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</si>
  <si>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</si>
  <si>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</si>
  <si>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</si>
  <si>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</si>
  <si>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</si>
  <si>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</si>
  <si>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</si>
  <si>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</si>
  <si>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</si>
  <si>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</si>
  <si>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</si>
  <si>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</si>
  <si>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</si>
  <si>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</si>
  <si>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</si>
  <si>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</si>
  <si>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</si>
  <si>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</si>
  <si>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</si>
  <si>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</si>
  <si>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</si>
  <si>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</si>
  <si>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</si>
  <si>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</si>
  <si>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</si>
  <si>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</si>
  <si>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</si>
  <si>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</si>
  <si>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</si>
  <si>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</si>
  <si>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</si>
  <si>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</si>
  <si>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</si>
  <si>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</si>
  <si>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</si>
  <si>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</si>
  <si>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</si>
  <si>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</si>
  <si>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</si>
  <si>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</si>
  <si>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</si>
  <si>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</si>
  <si>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</si>
  <si>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</si>
  <si>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</si>
  <si>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</si>
  <si>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</si>
  <si>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</si>
  <si>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</si>
  <si>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</si>
  <si>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</si>
  <si>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</si>
  <si>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</si>
  <si>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</si>
  <si>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</si>
  <si>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</si>
  <si>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</si>
  <si>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</si>
  <si>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</si>
  <si>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</si>
  <si>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</si>
  <si>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</si>
  <si>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</si>
  <si>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</si>
  <si>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</si>
  <si>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</si>
  <si>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</si>
  <si>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</si>
  <si>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</si>
  <si>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</si>
  <si>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</si>
  <si>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</si>
  <si>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</si>
  <si>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</si>
  <si>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</si>
  <si>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</si>
  <si>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</si>
  <si>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</si>
  <si>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</si>
  <si>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</si>
  <si>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</si>
  <si>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</si>
  <si>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</si>
  <si>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</si>
  <si>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</si>
  <si>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</si>
  <si>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</si>
  <si>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</si>
  <si>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</si>
  <si>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</si>
  <si>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</si>
  <si>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</si>
  <si>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</si>
  <si>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</si>
  <si>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</si>
  <si>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</si>
  <si>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</si>
  <si>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</si>
  <si>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</si>
  <si>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</si>
  <si>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</si>
  <si>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</si>
  <si>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</si>
  <si>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</si>
  <si>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</si>
  <si>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</si>
  <si>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</si>
  <si>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</si>
  <si>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</si>
  <si>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</si>
  <si>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</si>
  <si>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</si>
  <si>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</si>
  <si>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</si>
  <si>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</si>
  <si>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</si>
  <si>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</si>
  <si>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</si>
  <si>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</si>
  <si>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</si>
  <si>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</si>
  <si>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</si>
  <si>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</si>
  <si>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</si>
  <si>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</si>
  <si>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</si>
  <si>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</si>
  <si>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</si>
  <si>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</si>
  <si>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</si>
  <si>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</si>
  <si>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</si>
  <si>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</si>
  <si>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</si>
  <si>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</si>
  <si>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</si>
  <si>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</si>
  <si>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</si>
  <si>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</si>
  <si>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</si>
  <si>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</si>
  <si>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</si>
  <si>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</si>
  <si>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</si>
  <si>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</si>
  <si>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</si>
  <si>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</si>
  <si>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</si>
  <si>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</si>
  <si>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</si>
  <si>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</si>
  <si>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</si>
  <si>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</si>
  <si>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</si>
  <si>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</si>
  <si>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</si>
  <si>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</si>
  <si>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</si>
  <si>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</si>
  <si>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</si>
  <si>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</si>
  <si>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</si>
  <si>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</si>
  <si>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</si>
  <si>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</si>
  <si>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</si>
  <si>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</si>
  <si>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</si>
  <si>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</si>
  <si>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</si>
  <si>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</si>
  <si>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</si>
  <si>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</si>
  <si>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</si>
  <si>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</si>
  <si>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</si>
  <si>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</si>
  <si>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</si>
  <si>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</si>
  <si>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</si>
  <si>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</si>
  <si>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</si>
  <si>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</si>
  <si>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</si>
  <si>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</si>
  <si>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</si>
  <si>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</si>
  <si>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</si>
  <si>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</si>
  <si>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</si>
  <si>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</si>
  <si>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</si>
  <si>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</si>
  <si>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</si>
  <si>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</si>
  <si>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</si>
  <si>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</si>
  <si>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</si>
  <si>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</si>
  <si>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</si>
  <si>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</si>
  <si>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</si>
  <si>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</si>
  <si>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</si>
  <si>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</si>
  <si>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</si>
  <si>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</si>
  <si>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</si>
  <si>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</si>
  <si>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</si>
  <si>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</si>
  <si>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</si>
  <si>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</si>
  <si>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</si>
  <si>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</si>
  <si>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</si>
  <si>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</si>
  <si>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</si>
  <si>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</si>
  <si>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</si>
  <si>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</si>
  <si>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</si>
  <si>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</si>
  <si>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</si>
  <si>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</si>
  <si>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</si>
  <si>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</si>
  <si>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</si>
  <si>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</si>
  <si>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</si>
  <si>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</si>
  <si>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</si>
  <si>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</si>
  <si>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</si>
  <si>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</si>
  <si>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</si>
  <si>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</si>
  <si>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</si>
  <si>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</si>
  <si>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</si>
  <si>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</si>
  <si>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</si>
  <si>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</si>
  <si>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</si>
  <si>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</si>
  <si>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</si>
  <si>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</si>
  <si>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</si>
  <si>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</si>
  <si>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</si>
  <si>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</si>
  <si>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</si>
  <si>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</si>
  <si>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</si>
  <si>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</si>
  <si>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</si>
  <si>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</si>
  <si>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</si>
  <si>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</si>
  <si>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</si>
  <si>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</si>
  <si>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</si>
  <si>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</si>
  <si>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</si>
  <si>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</si>
  <si>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</si>
  <si>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</si>
  <si>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</si>
  <si>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</si>
  <si>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</si>
  <si>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</si>
  <si>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</si>
  <si>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</si>
  <si>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</si>
  <si>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</si>
  <si>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</si>
  <si>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</si>
  <si>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</si>
  <si>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</si>
  <si>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</si>
  <si>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</si>
  <si>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</si>
  <si>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</si>
  <si>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</si>
  <si>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</si>
  <si>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</si>
  <si>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</si>
  <si>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</si>
  <si>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</si>
  <si>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</si>
  <si>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</si>
  <si>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</si>
  <si>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</si>
  <si>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</si>
  <si>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</si>
  <si>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</si>
  <si>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</si>
  <si>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</si>
  <si>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</si>
  <si>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</si>
  <si>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</si>
  <si>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</si>
  <si>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</si>
  <si>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</si>
  <si>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</si>
  <si>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</si>
  <si>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</si>
  <si>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</si>
  <si>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</si>
  <si>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</si>
  <si>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</si>
  <si>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</si>
  <si>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</si>
  <si>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</si>
  <si>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</si>
  <si>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</si>
  <si>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</si>
  <si>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</si>
  <si>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</si>
  <si>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</si>
  <si>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</si>
  <si>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</si>
  <si>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</si>
  <si>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</si>
  <si>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</si>
  <si>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</si>
  <si>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</si>
  <si>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</si>
  <si>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</si>
  <si>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</si>
  <si>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</si>
  <si>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</si>
  <si>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</si>
  <si>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</si>
  <si>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</si>
  <si>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</si>
  <si>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</si>
  <si>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</si>
  <si>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</si>
  <si>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</si>
  <si>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</si>
  <si>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</si>
  <si>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</si>
  <si>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</si>
  <si>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</si>
  <si>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</si>
  <si>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</si>
  <si>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</si>
  <si>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</si>
  <si>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</si>
  <si>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</si>
  <si>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</si>
  <si>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</si>
  <si>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</si>
  <si>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</si>
  <si>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</si>
  <si>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</si>
  <si>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</si>
  <si>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</si>
  <si>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</si>
  <si>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</si>
  <si>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</si>
  <si>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</si>
  <si>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</si>
  <si>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</si>
  <si>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</si>
  <si>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</si>
  <si>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</si>
  <si>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</si>
  <si>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</si>
  <si>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</si>
  <si>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</si>
  <si>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</si>
  <si>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</si>
  <si>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</si>
  <si>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</si>
  <si>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</si>
  <si>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</si>
  <si>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</si>
  <si>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</si>
  <si>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</si>
  <si>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</si>
  <si>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</si>
  <si>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</si>
  <si>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</si>
  <si>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</si>
  <si>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</si>
  <si>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</si>
  <si>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</si>
  <si>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</si>
  <si>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</si>
  <si>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</si>
  <si>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</si>
  <si>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</si>
  <si>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</si>
  <si>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</si>
  <si>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</si>
  <si>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</si>
  <si>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</si>
  <si>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</si>
  <si>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</si>
  <si>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</si>
  <si>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</si>
  <si>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</si>
  <si>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</si>
  <si>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</si>
  <si>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</si>
  <si>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</si>
  <si>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</si>
  <si>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</si>
  <si>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</si>
  <si>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</si>
  <si>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</si>
  <si>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</si>
  <si>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</si>
  <si>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</si>
  <si>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</si>
  <si>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</si>
  <si>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</si>
  <si>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</si>
  <si>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</si>
  <si>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</si>
  <si>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</si>
  <si>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</si>
  <si>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</si>
  <si>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</si>
  <si>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</si>
  <si>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</si>
  <si>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</si>
  <si>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</si>
  <si>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</si>
  <si>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</si>
  <si>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</si>
  <si>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</si>
  <si>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</si>
  <si>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</si>
  <si>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</si>
  <si>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</si>
  <si>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</si>
  <si>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</si>
  <si>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</si>
  <si>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</si>
  <si>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</si>
  <si>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</si>
  <si>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</si>
  <si>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</si>
  <si>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</si>
  <si>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</si>
  <si>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</si>
  <si>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</si>
  <si>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</si>
  <si>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</si>
  <si>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</si>
  <si>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</si>
  <si>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</si>
  <si>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</si>
  <si>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</si>
  <si>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</si>
  <si>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</si>
  <si>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</si>
  <si>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</si>
  <si>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</si>
  <si>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</si>
  <si>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</si>
  <si>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</si>
  <si>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</si>
  <si>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</si>
  <si>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</si>
  <si>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</si>
  <si>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</si>
  <si>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</si>
  <si>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</si>
  <si>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</si>
  <si>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</si>
  <si>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</si>
  <si>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</si>
  <si>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</si>
  <si>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</si>
  <si>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</si>
  <si>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</si>
  <si>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</si>
  <si>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</si>
  <si>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</si>
  <si>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</si>
  <si>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</si>
  <si>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</si>
  <si>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</si>
  <si>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</si>
  <si>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</si>
  <si>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</si>
  <si>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</si>
  <si>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</si>
  <si>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</si>
  <si>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</si>
  <si>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</si>
  <si>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</si>
  <si>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</si>
  <si>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</si>
  <si>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</si>
  <si>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</si>
  <si>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</si>
  <si>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</si>
  <si>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</si>
  <si>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</si>
  <si>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</si>
  <si>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</si>
  <si>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</si>
  <si>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</si>
  <si>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</si>
  <si>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</si>
  <si>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</si>
  <si>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</si>
  <si>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</si>
  <si>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</si>
  <si>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</si>
  <si>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</si>
  <si>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</si>
  <si>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</si>
  <si>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</si>
  <si>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</si>
  <si>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</si>
  <si>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</si>
  <si>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</si>
  <si>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</si>
  <si>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</si>
  <si>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</si>
  <si>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</si>
  <si>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</si>
  <si>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</si>
  <si>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</si>
  <si>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</si>
  <si>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</si>
  <si>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</si>
  <si>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</si>
  <si>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</si>
  <si>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</si>
  <si>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</si>
  <si>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</si>
  <si>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</si>
  <si>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</si>
  <si>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</si>
  <si>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</si>
  <si>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</si>
  <si>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</si>
  <si>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</si>
  <si>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</si>
  <si>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</si>
  <si>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</si>
  <si>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</si>
  <si>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</si>
  <si>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</si>
  <si>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</si>
  <si>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</si>
  <si>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</si>
  <si>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</si>
  <si>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</si>
  <si>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</si>
  <si>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</si>
  <si>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</si>
  <si>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</si>
  <si>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</si>
  <si>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</si>
  <si>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</si>
  <si>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</si>
  <si>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</si>
  <si>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</si>
  <si>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</si>
  <si>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</si>
  <si>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</si>
  <si>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</si>
  <si>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</si>
  <si>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</si>
  <si>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</si>
  <si>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</si>
  <si>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</si>
  <si>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</si>
  <si>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</si>
  <si>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</si>
  <si>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</si>
  <si>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</si>
  <si>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</si>
  <si>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</si>
  <si>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</si>
  <si>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</si>
  <si>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</si>
  <si>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</si>
  <si>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</si>
  <si>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</si>
  <si>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</si>
  <si>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</si>
  <si>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</si>
  <si>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</si>
  <si>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</si>
  <si>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</si>
  <si>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</si>
  <si>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</si>
  <si>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</si>
  <si>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</si>
  <si>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</si>
  <si>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</si>
  <si>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</si>
  <si>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</si>
  <si>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</si>
  <si>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</si>
  <si>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</si>
  <si>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</si>
  <si>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</si>
  <si>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</si>
  <si>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</si>
  <si>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</si>
  <si>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</si>
  <si>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</si>
  <si>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</si>
  <si>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</si>
  <si>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</si>
  <si>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</si>
  <si>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</si>
  <si>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</si>
  <si>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</si>
  <si>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</si>
  <si>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</si>
  <si>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</si>
  <si>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</si>
  <si>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</si>
  <si>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</si>
  <si>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</si>
  <si>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</si>
  <si>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</si>
  <si>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</si>
  <si>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</si>
  <si>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</si>
  <si>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</si>
  <si>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</si>
  <si>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</si>
  <si>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</si>
  <si>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</si>
  <si>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</si>
  <si>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</si>
  <si>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</si>
  <si>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</si>
  <si>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</si>
  <si>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</si>
  <si>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</si>
  <si>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</si>
  <si>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</si>
  <si>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</si>
  <si>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</si>
  <si>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</si>
  <si>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</si>
  <si>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</si>
  <si>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</si>
  <si>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</si>
  <si>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</si>
  <si>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</si>
  <si>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</si>
  <si>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</si>
  <si>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</si>
  <si>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</si>
  <si>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</si>
  <si>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</si>
  <si>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</si>
  <si>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</si>
  <si>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</si>
  <si>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</si>
  <si>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</si>
  <si>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</si>
  <si>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</si>
  <si>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</si>
  <si>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</si>
  <si>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</si>
  <si>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</si>
  <si>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</si>
  <si>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</si>
  <si>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</si>
  <si>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</si>
  <si>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</si>
  <si>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</si>
  <si>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</si>
  <si>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</si>
  <si>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</si>
  <si>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</si>
  <si>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</si>
  <si>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</si>
  <si>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</si>
  <si>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</si>
  <si>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</si>
  <si>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</si>
  <si>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</si>
  <si>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</si>
  <si>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</si>
  <si>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</si>
  <si>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</si>
  <si>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</si>
  <si>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</si>
  <si>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</si>
  <si>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</si>
  <si>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</si>
  <si>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</si>
  <si>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</si>
  <si>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</si>
  <si>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</si>
  <si>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</si>
  <si>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</si>
  <si>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</si>
  <si>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</si>
  <si>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</si>
  <si>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</si>
  <si>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</si>
  <si>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</si>
  <si>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</si>
  <si>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</si>
  <si>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</si>
  <si>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</si>
  <si>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</si>
  <si>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</si>
  <si>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</si>
  <si>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</si>
  <si>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</si>
  <si>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</si>
  <si>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</si>
  <si>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</si>
  <si>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</si>
  <si>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</si>
  <si>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</si>
  <si>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</si>
  <si>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</si>
  <si>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</si>
  <si>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</si>
  <si>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</si>
  <si>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</si>
  <si>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</si>
  <si>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</si>
  <si>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</si>
  <si>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</si>
  <si>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</si>
  <si>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</si>
  <si>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</si>
  <si>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</si>
  <si>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</si>
  <si>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</si>
  <si>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</si>
  <si>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</si>
  <si>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</si>
  <si>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</si>
  <si>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</si>
  <si>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</si>
  <si>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</si>
  <si>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</si>
  <si>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</si>
  <si>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</si>
  <si>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</si>
  <si>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</si>
  <si>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</si>
  <si>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</si>
  <si>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</si>
  <si>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</si>
  <si>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</si>
  <si>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</si>
  <si>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</si>
  <si>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</si>
  <si>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</si>
  <si>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</si>
  <si>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</si>
  <si>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</si>
  <si>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</si>
  <si>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</si>
  <si>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</si>
  <si>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</si>
  <si>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</si>
  <si>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</si>
  <si>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</si>
  <si>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</si>
  <si>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</si>
  <si>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</si>
  <si>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</si>
  <si>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</si>
  <si>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</si>
  <si>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</si>
  <si>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</si>
  <si>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</si>
  <si>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</si>
  <si>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</si>
  <si>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</si>
  <si>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</si>
  <si>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</si>
  <si>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</si>
  <si>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</si>
  <si>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</si>
  <si>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</si>
  <si>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</si>
  <si>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</si>
  <si>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</si>
  <si>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</si>
  <si>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</si>
  <si>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</si>
  <si>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</si>
  <si>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</si>
  <si>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</si>
  <si>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</si>
  <si>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</si>
  <si>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</si>
  <si>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</si>
  <si>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</si>
  <si>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</si>
  <si>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</si>
  <si>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</si>
  <si>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</si>
  <si>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</si>
  <si>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</si>
  <si>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</si>
  <si>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</si>
  <si>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</si>
  <si>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</si>
  <si>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</si>
  <si>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</si>
  <si>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</si>
  <si>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</si>
  <si>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</si>
  <si>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</si>
  <si>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</si>
  <si>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</si>
  <si>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</si>
  <si>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</si>
  <si>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</si>
  <si>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</si>
  <si>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</si>
  <si>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</si>
  <si>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</si>
  <si>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</si>
  <si>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</si>
  <si>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</si>
  <si>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</si>
  <si>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</si>
  <si>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</si>
  <si>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</si>
  <si>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</si>
  <si>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</si>
  <si>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</si>
  <si>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</si>
  <si>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</si>
  <si>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</si>
  <si>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</si>
  <si>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</si>
  <si>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</si>
  <si>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</si>
  <si>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</si>
  <si>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</si>
  <si>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</si>
  <si>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</si>
  <si>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</si>
  <si>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</si>
  <si>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</si>
  <si>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</si>
  <si>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</si>
  <si>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</si>
  <si>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</si>
  <si>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</si>
  <si>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</si>
  <si>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</si>
  <si>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</si>
  <si>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</si>
  <si>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</si>
  <si>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</si>
  <si>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</si>
  <si>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</si>
  <si>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</si>
  <si>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</si>
  <si>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</si>
  <si>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</si>
  <si>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</si>
  <si>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</si>
  <si>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</si>
  <si>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</si>
  <si>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</si>
  <si>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</si>
  <si>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</si>
  <si>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</si>
  <si>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</si>
  <si>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</si>
  <si>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</si>
  <si>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</si>
  <si>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</si>
  <si>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</si>
  <si>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</si>
  <si>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</si>
  <si>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</si>
  <si>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</si>
  <si>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</si>
  <si>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</si>
  <si>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</si>
  <si>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</si>
  <si>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</si>
  <si>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</si>
  <si>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</si>
  <si>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</si>
  <si>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</si>
  <si>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</si>
  <si>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</si>
  <si>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</si>
  <si>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</si>
  <si>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</si>
  <si>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</si>
  <si>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</si>
  <si>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</si>
  <si>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</si>
  <si>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</si>
  <si>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</si>
  <si>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</si>
  <si>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</si>
  <si>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</si>
  <si>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</si>
  <si>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</si>
  <si>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</si>
  <si>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</si>
  <si>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</si>
  <si>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</si>
  <si>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</si>
  <si>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</si>
  <si>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</si>
  <si>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</si>
  <si>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</si>
  <si>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</si>
  <si>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</si>
  <si>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</si>
  <si>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</si>
  <si>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</si>
  <si>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</si>
  <si>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</si>
  <si>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</si>
  <si>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</si>
  <si>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</si>
  <si>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</si>
  <si>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</si>
  <si>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</si>
  <si>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</si>
  <si>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</si>
  <si>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</si>
  <si>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</si>
  <si>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</si>
  <si>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</si>
  <si>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</si>
  <si>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</si>
  <si>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</si>
  <si>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</si>
  <si>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</si>
  <si>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</si>
  <si>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</si>
  <si>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</si>
  <si>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</si>
  <si>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</si>
  <si>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</si>
  <si>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</si>
  <si>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</si>
  <si>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</si>
  <si>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</si>
  <si>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</si>
  <si>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</si>
  <si>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</si>
  <si>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</si>
  <si>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</si>
  <si>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</si>
  <si>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</si>
  <si>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</si>
  <si>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</si>
  <si>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</si>
  <si>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</si>
  <si>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</si>
  <si>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</si>
  <si>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</si>
  <si>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</si>
  <si>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</si>
  <si>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</si>
  <si>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</si>
  <si>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</si>
  <si>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</si>
  <si>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</si>
  <si>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</si>
  <si>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</si>
  <si>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</si>
  <si>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</si>
  <si>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</si>
  <si>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</si>
  <si>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</si>
  <si>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</si>
  <si>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</si>
  <si>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</si>
  <si>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</si>
  <si>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</si>
  <si>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</si>
  <si>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</si>
  <si>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</si>
  <si>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</si>
  <si>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</si>
  <si>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</si>
  <si>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</si>
  <si>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</si>
  <si>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</si>
  <si>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</si>
  <si>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</si>
  <si>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</si>
  <si>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</si>
  <si>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</si>
  <si>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</si>
  <si>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</si>
  <si>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</si>
  <si>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</si>
  <si>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</si>
  <si>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</si>
  <si>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</si>
  <si>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</si>
  <si>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</si>
  <si>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</si>
  <si>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</si>
  <si>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</si>
  <si>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</si>
  <si>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</si>
  <si>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</si>
  <si>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</si>
  <si>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</si>
  <si>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</si>
  <si>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</si>
  <si>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</si>
  <si>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</si>
  <si>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</si>
  <si>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</si>
  <si>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</si>
  <si>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</si>
  <si>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</si>
  <si>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</si>
  <si>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</si>
  <si>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</si>
  <si>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</si>
  <si>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</si>
  <si>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</si>
  <si>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</si>
  <si>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</si>
  <si>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</si>
  <si>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</si>
  <si>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</si>
  <si>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</si>
  <si>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</si>
  <si>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</si>
  <si>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</si>
  <si>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</si>
  <si>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</si>
  <si>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</si>
  <si>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</si>
  <si>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</si>
  <si>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</si>
  <si>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</si>
  <si>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</si>
  <si>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</si>
  <si>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</si>
  <si>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</si>
  <si>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</si>
  <si>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</si>
  <si>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</si>
  <si>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</si>
  <si>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</si>
  <si>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</si>
  <si>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</si>
  <si>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</si>
  <si>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</si>
  <si>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</si>
  <si>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</si>
  <si>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</si>
  <si>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</si>
  <si>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</si>
  <si>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</si>
  <si>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</si>
  <si>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</si>
  <si>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</si>
  <si>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</si>
  <si>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</si>
  <si>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</si>
  <si>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</si>
  <si>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</si>
  <si>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</si>
  <si>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</si>
  <si>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</si>
  <si>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</si>
  <si>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</si>
  <si>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</si>
  <si>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</si>
  <si>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</si>
  <si>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</si>
  <si>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</si>
  <si>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</si>
  <si>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</si>
  <si>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</si>
  <si>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</si>
  <si>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</si>
  <si>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</si>
  <si>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</si>
  <si>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</si>
  <si>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</si>
  <si>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</si>
  <si>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</si>
  <si>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</si>
  <si>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</si>
  <si>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</si>
  <si>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</si>
  <si>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</si>
  <si>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</si>
  <si>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</si>
  <si>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</si>
  <si>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</si>
  <si>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</si>
  <si>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</si>
  <si>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</si>
  <si>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</si>
  <si>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</si>
  <si>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</si>
  <si>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</si>
  <si>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</si>
  <si>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</si>
  <si>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</si>
  <si>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</si>
  <si>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</si>
  <si>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</si>
  <si>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</si>
  <si>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</si>
  <si>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</si>
  <si>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</si>
  <si>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</si>
  <si>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</si>
  <si>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</si>
  <si>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</si>
  <si>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</si>
  <si>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</si>
  <si>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</si>
  <si>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</si>
  <si>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</si>
  <si>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</si>
  <si>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</si>
  <si>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</si>
  <si>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</si>
  <si>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</si>
  <si>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</si>
  <si>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</si>
  <si>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</si>
  <si>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</si>
  <si>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</si>
  <si>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</si>
  <si>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</si>
  <si>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</si>
  <si>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</si>
  <si>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</si>
  <si>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</si>
  <si>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</si>
  <si>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</si>
  <si>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</si>
  <si>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</si>
  <si>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</si>
  <si>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</si>
  <si>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</si>
  <si>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</si>
  <si>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</si>
  <si>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</si>
  <si>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</si>
  <si>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</si>
  <si>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</si>
  <si>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</si>
  <si>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</si>
  <si>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</si>
  <si>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</si>
  <si>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</si>
  <si>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</si>
  <si>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</si>
  <si>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</si>
  <si>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</si>
  <si>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</si>
  <si>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</si>
  <si>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</si>
  <si>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</si>
  <si>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</si>
  <si>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</si>
  <si>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</si>
  <si>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</si>
  <si>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</si>
  <si>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</si>
  <si>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</si>
  <si>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</si>
  <si>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</si>
  <si>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</si>
  <si>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</si>
  <si>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</si>
  <si>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</si>
  <si>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</si>
  <si>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</si>
  <si>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</si>
  <si>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</si>
  <si>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</si>
  <si>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</si>
  <si>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</si>
  <si>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</si>
  <si>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</si>
  <si>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</si>
  <si>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</si>
  <si>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</si>
  <si>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</si>
  <si>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</si>
  <si>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</si>
  <si>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</si>
  <si>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</si>
  <si>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</si>
  <si>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</si>
  <si>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</si>
  <si>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</si>
  <si>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</si>
  <si>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</si>
  <si>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</si>
  <si>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</si>
  <si>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</si>
  <si>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</si>
  <si>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</si>
  <si>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</si>
  <si>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</si>
  <si>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</si>
  <si>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</si>
  <si>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</si>
  <si>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</si>
  <si>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</si>
  <si>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</si>
  <si>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</si>
  <si>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</si>
  <si>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</si>
  <si>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</si>
  <si>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</si>
  <si>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</si>
  <si>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</si>
  <si>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</si>
  <si>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</si>
  <si>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</si>
  <si>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</si>
  <si>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</si>
  <si>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</si>
  <si>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</si>
  <si>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</si>
  <si>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</si>
  <si>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</si>
  <si>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</si>
  <si>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</si>
  <si>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</si>
  <si>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</si>
  <si>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</si>
  <si>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</si>
  <si>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</si>
  <si>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</si>
  <si>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</si>
  <si>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</si>
  <si>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</si>
  <si>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</si>
  <si>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</si>
  <si>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</si>
  <si>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</si>
  <si>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</si>
  <si>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</si>
  <si>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</si>
  <si>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</si>
  <si>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</si>
  <si>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</si>
  <si>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</si>
  <si>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</si>
  <si>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</si>
  <si>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</si>
  <si>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</si>
  <si>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</si>
  <si>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</si>
  <si>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</si>
  <si>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</si>
  <si>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</si>
  <si>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</si>
  <si>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</si>
  <si>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</si>
  <si>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</si>
  <si>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</si>
  <si>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</si>
  <si>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</si>
  <si>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</si>
  <si>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</si>
  <si>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</si>
  <si>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</si>
  <si>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</si>
  <si>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</si>
  <si>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</si>
  <si>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</si>
  <si>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</si>
  <si>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</si>
  <si>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</si>
  <si>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</si>
  <si>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</si>
  <si>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</si>
  <si>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</si>
  <si>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</si>
  <si>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</si>
  <si>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</si>
  <si>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</si>
  <si>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</si>
  <si>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</si>
  <si>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</si>
  <si>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</si>
  <si>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</si>
  <si>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</si>
  <si>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</si>
  <si>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</si>
  <si>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</si>
  <si>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</si>
  <si>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</si>
  <si>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</si>
  <si>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</si>
  <si>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</si>
  <si>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</si>
  <si>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</si>
  <si>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</si>
  <si>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</si>
  <si>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</si>
  <si>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</si>
  <si>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</si>
  <si>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</si>
  <si>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</si>
  <si>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</si>
  <si>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</si>
  <si>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</si>
  <si>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</si>
  <si>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</si>
  <si>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</si>
  <si>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</si>
  <si>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</si>
  <si>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</si>
  <si>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</si>
  <si>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</si>
  <si>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</si>
  <si>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</si>
  <si>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</si>
  <si>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</si>
  <si>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</si>
  <si>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</si>
  <si>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</si>
  <si>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</si>
  <si>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</si>
  <si>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</si>
  <si>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</si>
  <si>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</si>
  <si>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</si>
  <si>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</si>
  <si>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</si>
  <si>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</si>
  <si>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</si>
  <si>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</si>
  <si>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</si>
  <si>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</si>
  <si>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</si>
  <si>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</si>
  <si>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</si>
  <si>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</si>
  <si>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</si>
  <si>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</si>
  <si>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</si>
  <si>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</si>
  <si>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</si>
  <si>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</si>
  <si>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</si>
  <si>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</si>
  <si>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</si>
  <si>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</si>
  <si>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</si>
  <si>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</si>
  <si>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</si>
  <si>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</si>
  <si>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</si>
  <si>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</si>
  <si>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</si>
  <si>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</si>
  <si>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</si>
  <si>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</si>
  <si>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</si>
  <si>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</si>
  <si>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</si>
  <si>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</si>
  <si>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</si>
  <si>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</si>
  <si>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</si>
  <si>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</si>
  <si>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</si>
  <si>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</si>
  <si>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</si>
  <si>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</si>
  <si>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</si>
  <si>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</si>
  <si>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</si>
  <si>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</si>
  <si>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</si>
  <si>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</si>
  <si>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</si>
  <si>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</si>
  <si>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</si>
  <si>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</si>
  <si>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</si>
  <si>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</si>
  <si>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</si>
  <si>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</si>
  <si>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</si>
  <si>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</si>
  <si>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</si>
  <si>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</si>
  <si>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</si>
  <si>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</si>
  <si>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</si>
  <si>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</si>
  <si>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</si>
  <si>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</si>
  <si>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</si>
  <si>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</si>
  <si>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</si>
  <si>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</si>
  <si>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</si>
  <si>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</si>
  <si>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</si>
  <si>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</si>
  <si>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</si>
  <si>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</si>
  <si>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</si>
  <si>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</si>
  <si>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</si>
  <si>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</si>
  <si>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</si>
  <si>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</si>
  <si>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</si>
  <si>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</si>
  <si>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</si>
  <si>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</si>
  <si>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</si>
  <si>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</si>
  <si>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</si>
  <si>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</si>
  <si>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</si>
  <si>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</si>
  <si>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</si>
  <si>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</si>
  <si>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</si>
  <si>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</si>
  <si>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</si>
  <si>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</si>
  <si>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</si>
  <si>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</si>
  <si>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</si>
  <si>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</si>
  <si>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</si>
  <si>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</si>
  <si>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</si>
  <si>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</si>
  <si>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</si>
  <si>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</si>
  <si>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</si>
  <si>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</si>
  <si>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</si>
  <si>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</si>
  <si>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</si>
  <si>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</si>
  <si>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</si>
  <si>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</si>
  <si>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</si>
  <si>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</si>
  <si>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</si>
  <si>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</si>
  <si>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</si>
  <si>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</si>
  <si>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</si>
  <si>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</si>
  <si>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</si>
  <si>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</si>
  <si>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</si>
  <si>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</si>
  <si>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</si>
  <si>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</si>
  <si>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</si>
  <si>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</si>
  <si>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</si>
  <si>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</si>
  <si>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</si>
  <si>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</si>
  <si>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</si>
  <si>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</si>
  <si>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</si>
  <si>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</si>
  <si>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</si>
  <si>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</si>
  <si>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</si>
  <si>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</si>
  <si>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</si>
  <si>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</si>
  <si>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</si>
  <si>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</si>
  <si>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</si>
  <si>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</si>
  <si>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</si>
  <si>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</si>
  <si>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</si>
  <si>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</si>
  <si>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</si>
  <si>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</si>
  <si>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</si>
  <si>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</si>
  <si>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</si>
  <si>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</si>
  <si>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</si>
  <si>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</si>
  <si>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</si>
  <si>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</si>
  <si>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</si>
  <si>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</si>
  <si>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</si>
  <si>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</si>
  <si>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</si>
  <si>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</si>
  <si>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</si>
  <si>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</si>
  <si>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</si>
  <si>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</si>
  <si>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</si>
  <si>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</si>
  <si>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</si>
  <si>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</si>
  <si>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</si>
  <si>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</si>
  <si>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</si>
  <si>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</si>
  <si>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</si>
  <si>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</si>
  <si>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</si>
  <si>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</si>
  <si>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</si>
  <si>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</si>
  <si>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</si>
  <si>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</si>
  <si>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</si>
  <si>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</si>
  <si>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</si>
  <si>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</si>
  <si>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</si>
  <si>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</si>
  <si>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</si>
  <si>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</si>
  <si>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</si>
  <si>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</si>
  <si>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</si>
  <si>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</si>
  <si>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</si>
  <si>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</si>
  <si>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</si>
  <si>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</si>
  <si>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</si>
  <si>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</si>
  <si>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</si>
  <si>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</si>
  <si>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</si>
  <si>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</si>
  <si>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</si>
  <si>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</si>
  <si>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</si>
  <si>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</si>
  <si>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</si>
  <si>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</si>
  <si>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</si>
  <si>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</si>
  <si>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</si>
  <si>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</si>
  <si>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</si>
  <si>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</si>
  <si>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</si>
  <si>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</si>
  <si>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</si>
  <si>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</si>
  <si>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</si>
  <si>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</si>
  <si>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</si>
  <si>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</si>
  <si>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</si>
  <si>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</si>
  <si>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</si>
  <si>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</si>
  <si>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</si>
  <si>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</si>
  <si>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</si>
  <si>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</si>
  <si>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</si>
  <si>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</si>
  <si>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</si>
  <si>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</si>
  <si>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</si>
  <si>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</si>
  <si>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</si>
  <si>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</si>
  <si>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</si>
  <si>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</si>
  <si>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</si>
  <si>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</si>
  <si>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</si>
  <si>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</si>
  <si>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</si>
  <si>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</si>
  <si>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</si>
  <si>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</si>
  <si>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</si>
  <si>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</si>
  <si>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</si>
  <si>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</si>
  <si>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</si>
  <si>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</si>
  <si>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</si>
  <si>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</si>
  <si>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</si>
  <si>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</si>
  <si>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</si>
  <si>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</si>
  <si>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</si>
  <si>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</si>
  <si>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</si>
  <si>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</si>
  <si>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</si>
  <si>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</si>
  <si>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</si>
  <si>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</si>
  <si>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</si>
  <si>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</si>
  <si>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</si>
  <si>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</si>
  <si>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</si>
  <si>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</si>
  <si>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</si>
  <si>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</si>
  <si>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</si>
  <si>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</si>
  <si>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</si>
  <si>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</si>
  <si>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</si>
  <si>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</si>
  <si>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</si>
  <si>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</si>
  <si>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</si>
  <si>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</si>
  <si>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</si>
  <si>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</si>
  <si>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</si>
  <si>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</si>
  <si>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</si>
  <si>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</si>
  <si>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</si>
  <si>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</si>
  <si>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</si>
  <si>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</si>
  <si>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</si>
  <si>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</si>
  <si>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</si>
  <si>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</si>
  <si>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</si>
  <si>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</si>
  <si>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</si>
  <si>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</si>
  <si>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</si>
  <si>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</si>
  <si>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</si>
  <si>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</si>
  <si>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</si>
  <si>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</si>
  <si>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</si>
  <si>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</si>
  <si>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</si>
  <si>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</si>
  <si>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</si>
  <si>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</si>
  <si>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</si>
  <si>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</si>
  <si>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</si>
  <si>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</si>
  <si>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</si>
  <si>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</si>
  <si>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</si>
  <si>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</si>
  <si>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</si>
  <si>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</si>
  <si>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</si>
  <si>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</si>
  <si>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</si>
  <si>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</si>
  <si>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</si>
  <si>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</si>
  <si>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</si>
  <si>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</si>
  <si>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</si>
  <si>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</si>
  <si>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</si>
  <si>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</si>
  <si>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</si>
  <si>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</si>
  <si>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</si>
  <si>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</si>
  <si>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</si>
  <si>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</si>
  <si>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</si>
  <si>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</si>
  <si>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</si>
  <si>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</si>
  <si>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</si>
  <si>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</si>
  <si>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</si>
  <si>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</si>
  <si>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</si>
  <si>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</si>
  <si>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</si>
  <si>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</si>
  <si>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</si>
  <si>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</si>
  <si>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</si>
  <si>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</si>
  <si>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</si>
  <si>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</si>
  <si>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</si>
  <si>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</si>
  <si>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</si>
  <si>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</si>
  <si>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</si>
  <si>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</si>
  <si>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</si>
  <si>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</si>
  <si>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</si>
  <si>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</si>
  <si>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</si>
  <si>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</si>
  <si>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</si>
  <si>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</si>
  <si>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</si>
  <si>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</si>
  <si>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</si>
  <si>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</si>
  <si>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</si>
  <si>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</si>
  <si>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</si>
  <si>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</si>
  <si>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</si>
  <si>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</si>
  <si>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</si>
  <si>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</si>
  <si>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</si>
  <si>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</si>
  <si>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</si>
  <si>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</si>
  <si>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</si>
  <si>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</si>
  <si>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</si>
  <si>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</si>
  <si>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</si>
  <si>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</si>
  <si>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</si>
  <si>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</si>
  <si>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</si>
  <si>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</si>
  <si>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</si>
  <si>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</si>
  <si>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</si>
  <si>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</si>
  <si>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</si>
  <si>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</si>
  <si>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</si>
  <si>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</si>
  <si>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</si>
  <si>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</si>
  <si>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</si>
  <si>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</si>
  <si>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</si>
  <si>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</si>
  <si>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</si>
  <si>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</si>
  <si>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</si>
  <si>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</si>
  <si>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</si>
  <si>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</si>
  <si>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</si>
  <si>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</si>
  <si>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</si>
  <si>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</si>
  <si>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</si>
  <si>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</si>
  <si>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</si>
  <si>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</si>
  <si>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</si>
  <si>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</si>
  <si>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</si>
  <si>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</si>
  <si>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</si>
  <si>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</si>
  <si>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</si>
  <si>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</si>
  <si>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</si>
  <si>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</si>
  <si>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</si>
  <si>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</si>
  <si>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</si>
  <si>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</si>
  <si>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</si>
  <si>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</si>
  <si>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</si>
  <si>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</si>
  <si>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</si>
  <si>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</si>
  <si>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</si>
  <si>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</si>
  <si>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</si>
  <si>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</si>
  <si>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</si>
  <si>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</si>
  <si>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</si>
  <si>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</si>
  <si>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</si>
  <si>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</si>
  <si>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</si>
  <si>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</si>
  <si>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</si>
  <si>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</si>
  <si>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</si>
  <si>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</si>
  <si>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</si>
  <si>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</si>
  <si>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</si>
  <si>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</si>
  <si>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</si>
  <si>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</si>
  <si>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</si>
  <si>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</si>
  <si>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</si>
  <si>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</si>
  <si>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</si>
  <si>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</si>
  <si>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</si>
  <si>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</si>
  <si>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</si>
  <si>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</si>
  <si>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</si>
  <si>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</si>
  <si>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</si>
  <si>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</si>
  <si>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</si>
  <si>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</si>
  <si>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</si>
  <si>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</si>
  <si>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</si>
  <si>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</si>
  <si>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</si>
  <si>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</si>
  <si>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</si>
  <si>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</si>
  <si>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</si>
  <si>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</si>
  <si>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</si>
  <si>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</si>
  <si>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</si>
  <si>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</si>
  <si>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</si>
  <si>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</si>
  <si>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</si>
  <si>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</si>
  <si>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</si>
  <si>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</si>
  <si>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</si>
  <si>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</si>
  <si>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</si>
  <si>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</si>
  <si>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</si>
  <si>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</si>
  <si>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</si>
  <si>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</si>
  <si>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</si>
  <si>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</si>
  <si>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</si>
  <si>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</si>
  <si>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</si>
  <si>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</si>
  <si>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</si>
  <si>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</si>
  <si>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</si>
  <si>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</si>
  <si>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</si>
  <si>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</si>
  <si>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</si>
  <si>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</si>
  <si>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</si>
  <si>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</si>
  <si>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</si>
  <si>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</si>
  <si>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</si>
  <si>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</si>
  <si>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</si>
  <si>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</si>
  <si>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</si>
  <si>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</si>
  <si>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</si>
  <si>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</si>
  <si>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</si>
  <si>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</si>
  <si>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</si>
  <si>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</si>
  <si>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</si>
  <si>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</si>
  <si>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</si>
  <si>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</si>
  <si>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</si>
  <si>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</si>
  <si>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</si>
  <si>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</si>
  <si>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</si>
  <si>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</si>
  <si>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</si>
  <si>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</si>
  <si>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</si>
  <si>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</si>
  <si>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</si>
  <si>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</si>
  <si>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</si>
  <si>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</si>
  <si>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</si>
  <si>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</si>
  <si>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</si>
  <si>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</si>
  <si>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</si>
  <si>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</si>
  <si>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</si>
  <si>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</si>
  <si>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</si>
  <si>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</si>
  <si>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</si>
  <si>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</si>
  <si>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</si>
  <si>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</si>
  <si>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</si>
  <si>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</si>
  <si>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</si>
  <si>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</si>
  <si>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</si>
  <si>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</si>
  <si>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</si>
  <si>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</si>
  <si>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</si>
  <si>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</si>
  <si>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</si>
  <si>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</si>
  <si>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</si>
  <si>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</si>
  <si>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</si>
  <si>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</si>
  <si>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</si>
  <si>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</si>
  <si>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</si>
  <si>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</si>
  <si>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</si>
  <si>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</si>
  <si>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</si>
  <si>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</si>
  <si>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</si>
  <si>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</si>
  <si>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</si>
  <si>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</si>
  <si>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</si>
  <si>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</si>
  <si>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</si>
  <si>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</si>
  <si>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</si>
  <si>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</si>
  <si>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</si>
  <si>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</si>
  <si>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</si>
  <si>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</si>
  <si>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</si>
  <si>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</si>
  <si>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</si>
  <si>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</si>
  <si>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</si>
  <si>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</si>
  <si>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</si>
  <si>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</si>
  <si>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</si>
  <si>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</si>
  <si>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</si>
  <si>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</si>
  <si>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</si>
  <si>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</si>
  <si>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</si>
  <si>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</si>
  <si>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</si>
  <si>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</si>
  <si>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</si>
  <si>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</si>
  <si>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</si>
  <si>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</si>
  <si>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</si>
  <si>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</si>
  <si>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</si>
  <si>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</si>
  <si>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</si>
  <si>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</si>
  <si>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</si>
  <si>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</si>
  <si>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</si>
  <si>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</si>
  <si>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</si>
  <si>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</si>
  <si>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</si>
  <si>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</si>
  <si>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</si>
  <si>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</si>
  <si>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</si>
  <si>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</si>
  <si>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</si>
  <si>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</si>
  <si>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</si>
  <si>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</si>
  <si>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</si>
  <si>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</si>
  <si>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</si>
  <si>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</si>
  <si>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</si>
  <si>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</si>
  <si>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</si>
  <si>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</si>
  <si>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</si>
  <si>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</si>
  <si>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</si>
  <si>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</si>
  <si>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</si>
  <si>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</si>
  <si>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</si>
  <si>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</si>
  <si>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</si>
  <si>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</si>
  <si>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</si>
  <si>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</si>
  <si>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</si>
  <si>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</si>
  <si>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</si>
  <si>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</si>
  <si>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</si>
  <si>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</si>
  <si>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</si>
  <si>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</si>
  <si>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</si>
  <si>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</si>
  <si>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</si>
  <si>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</si>
  <si>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</si>
  <si>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</si>
  <si>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</si>
  <si>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</si>
  <si>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</si>
  <si>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</si>
  <si>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</si>
  <si>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</si>
  <si>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</si>
  <si>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</si>
  <si>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</si>
  <si>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</si>
  <si>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</si>
  <si>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</si>
  <si>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</si>
  <si>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</si>
  <si>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</si>
  <si>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</si>
  <si>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</si>
  <si>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</si>
  <si>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</si>
  <si>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</si>
  <si>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</si>
  <si>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</si>
  <si>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</si>
  <si>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</si>
  <si>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</si>
  <si>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</si>
  <si>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</si>
  <si>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</si>
  <si>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</si>
  <si>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</si>
  <si>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</si>
  <si>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</si>
  <si>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</si>
  <si>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</si>
  <si>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</si>
  <si>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</si>
  <si>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</si>
  <si>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</si>
  <si>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</si>
  <si>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</si>
  <si>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</si>
  <si>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</si>
  <si>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</si>
  <si>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</si>
  <si>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</si>
  <si>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</si>
  <si>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</si>
  <si>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</si>
  <si>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</si>
  <si>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</si>
  <si>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</si>
  <si>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</si>
  <si>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</si>
  <si>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</si>
  <si>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</si>
  <si>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</si>
  <si>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</si>
  <si>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</si>
  <si>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</si>
  <si>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</si>
  <si>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</si>
  <si>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</si>
  <si>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</si>
  <si>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</si>
  <si>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</si>
  <si>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</si>
  <si>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</si>
  <si>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</si>
  <si>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</si>
  <si>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</si>
  <si>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</si>
  <si>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</si>
  <si>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</si>
  <si>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</si>
  <si>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</si>
  <si>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</si>
  <si>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</si>
  <si>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</si>
  <si>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</si>
  <si>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</si>
  <si>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</si>
  <si>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</si>
  <si>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</si>
  <si>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</si>
  <si>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</si>
  <si>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</si>
  <si>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</si>
  <si>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</si>
  <si>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</si>
  <si>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</si>
  <si>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</si>
  <si>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</si>
  <si>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</si>
  <si>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</si>
  <si>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</si>
  <si>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</si>
  <si>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</si>
  <si>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</si>
  <si>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</si>
  <si>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</si>
  <si>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</si>
  <si>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</si>
  <si>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</si>
  <si>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</si>
  <si>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</si>
  <si>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</si>
  <si>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</si>
  <si>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</si>
  <si>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</si>
  <si>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</si>
  <si>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</si>
  <si>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</si>
  <si>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</si>
  <si>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</si>
  <si>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</si>
  <si>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</si>
  <si>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</si>
  <si>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</si>
  <si>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</si>
  <si>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</si>
  <si>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</si>
  <si>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</si>
  <si>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</si>
  <si>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</si>
  <si>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</si>
  <si>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</si>
  <si>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</si>
  <si>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</si>
  <si>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</si>
  <si>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</si>
  <si>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</si>
  <si>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</si>
  <si>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</si>
  <si>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</si>
  <si>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</si>
  <si>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</si>
  <si>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</si>
  <si>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</si>
  <si>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</si>
  <si>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</si>
  <si>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</si>
  <si>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</si>
  <si>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</si>
  <si>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</si>
  <si>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</si>
  <si>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</si>
  <si>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</si>
  <si>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</si>
  <si>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</si>
  <si>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</si>
  <si>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</si>
  <si>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</si>
  <si>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</si>
  <si>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</si>
  <si>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</si>
  <si>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</si>
  <si>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</si>
  <si>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</si>
  <si>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</si>
  <si>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</si>
  <si>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</si>
  <si>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</si>
  <si>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</si>
  <si>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</si>
  <si>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</si>
  <si>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</si>
  <si>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</si>
  <si>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</si>
  <si>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</si>
  <si>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</si>
  <si>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</si>
  <si>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</si>
  <si>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</si>
  <si>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</si>
  <si>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</si>
  <si>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</si>
  <si>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</si>
  <si>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</si>
  <si>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</si>
  <si>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</si>
  <si>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</si>
  <si>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</si>
  <si>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</si>
  <si>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</si>
  <si>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</si>
  <si>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</si>
  <si>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</si>
  <si>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</si>
  <si>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</si>
  <si>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</si>
  <si>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</si>
  <si>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</si>
  <si>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</si>
  <si>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</si>
  <si>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</si>
  <si>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</si>
  <si>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</si>
  <si>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</si>
  <si>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</si>
  <si>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</si>
  <si>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</si>
  <si>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</si>
  <si>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</si>
  <si>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</si>
  <si>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</si>
  <si>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</si>
  <si>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</si>
  <si>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</si>
  <si>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</si>
  <si>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</si>
  <si>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</si>
  <si>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</si>
  <si>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</si>
  <si>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</si>
  <si>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</si>
  <si>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</si>
  <si>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</si>
  <si>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</si>
  <si>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</si>
  <si>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</si>
  <si>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</si>
  <si>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</si>
  <si>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</si>
  <si>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</si>
  <si>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</si>
  <si>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</si>
  <si>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</si>
  <si>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</si>
  <si>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</si>
  <si>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</si>
  <si>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</si>
  <si>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</si>
  <si>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</si>
  <si>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</si>
  <si>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</si>
  <si>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</si>
  <si>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</si>
  <si>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</si>
  <si>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</si>
  <si>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</si>
  <si>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</si>
  <si>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</si>
  <si>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</si>
  <si>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</si>
  <si>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</si>
  <si>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</si>
  <si>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</si>
  <si>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</si>
  <si>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</si>
  <si>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</si>
  <si>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</si>
  <si>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</si>
  <si>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</si>
  <si>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</si>
  <si>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</si>
  <si>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</si>
  <si>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</si>
  <si>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</si>
  <si>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</si>
  <si>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</si>
  <si>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</si>
  <si>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</si>
  <si>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</si>
  <si>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</si>
  <si>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</si>
  <si>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</si>
  <si>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</si>
  <si>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</si>
  <si>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</si>
  <si>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</si>
  <si>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</si>
  <si>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</si>
  <si>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</si>
  <si>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</si>
  <si>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</si>
  <si>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</si>
  <si>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</si>
  <si>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</si>
  <si>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</si>
  <si>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</si>
  <si>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</si>
  <si>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</si>
  <si>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</si>
  <si>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</si>
  <si>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</si>
  <si>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</si>
  <si>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</si>
  <si>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</si>
  <si>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</si>
  <si>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</si>
  <si>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</si>
  <si>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</si>
  <si>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</si>
  <si>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</si>
  <si>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</si>
  <si>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</si>
  <si>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</si>
  <si>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</si>
  <si>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</si>
  <si>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</si>
  <si>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</si>
  <si>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</si>
  <si>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</si>
  <si>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</si>
  <si>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</si>
  <si>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</si>
  <si>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</si>
  <si>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</si>
  <si>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</si>
  <si>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</si>
  <si>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</si>
  <si>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</si>
  <si>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</si>
  <si>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</si>
  <si>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</si>
  <si>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</si>
  <si>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</si>
  <si>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</si>
  <si>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</si>
  <si>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</si>
  <si>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</si>
  <si>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</si>
  <si>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</si>
  <si>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</si>
  <si>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</si>
  <si>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</si>
  <si>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</si>
  <si>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</si>
  <si>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</si>
  <si>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</si>
  <si>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</si>
  <si>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</si>
  <si>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</si>
  <si>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</si>
  <si>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</si>
  <si>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</si>
  <si>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</si>
  <si>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</si>
  <si>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</si>
  <si>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</si>
  <si>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</si>
  <si>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</si>
  <si>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</si>
  <si>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</si>
  <si>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</si>
  <si>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</si>
  <si>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</si>
  <si>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</si>
  <si>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</si>
  <si>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</si>
  <si>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</si>
  <si>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</si>
  <si>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</si>
  <si>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</si>
  <si>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</si>
  <si>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</si>
  <si>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</si>
  <si>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</si>
  <si>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</si>
  <si>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</si>
  <si>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</si>
  <si>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</si>
  <si>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</si>
  <si>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</si>
  <si>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</si>
  <si>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</si>
  <si>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</si>
  <si>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</si>
  <si>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</si>
  <si>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</si>
  <si>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</si>
  <si>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</si>
  <si>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</si>
  <si>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</si>
  <si>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</si>
  <si>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</si>
  <si>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</si>
  <si>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</si>
  <si>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</si>
  <si>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</si>
  <si>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</si>
  <si>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</si>
  <si>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</si>
  <si>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</si>
  <si>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</si>
  <si>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</si>
  <si>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</si>
  <si>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</si>
  <si>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</si>
  <si>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</si>
  <si>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</si>
  <si>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</si>
  <si>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</si>
  <si>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</si>
  <si>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</si>
  <si>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</si>
  <si>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</si>
  <si>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</si>
  <si>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</si>
  <si>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</si>
  <si>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</si>
  <si>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</si>
  <si>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</si>
  <si>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</si>
  <si>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</si>
  <si>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</si>
  <si>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</si>
  <si>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</si>
  <si>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</si>
  <si>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</si>
  <si>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</si>
  <si>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</si>
  <si>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</si>
  <si>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</si>
  <si>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</si>
  <si>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</si>
  <si>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</si>
  <si>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</si>
  <si>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</si>
  <si>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</si>
  <si>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</si>
  <si>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</si>
  <si>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</si>
  <si>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</si>
  <si>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</si>
  <si>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</si>
  <si>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</si>
  <si>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</si>
  <si>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</si>
  <si>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</si>
  <si>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</si>
  <si>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</si>
  <si>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</si>
  <si>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</si>
  <si>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</si>
  <si>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</si>
  <si>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</si>
  <si>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</si>
  <si>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</si>
  <si>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</si>
  <si>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</si>
  <si>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</si>
  <si>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</si>
  <si>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</si>
  <si>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</si>
  <si>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</si>
  <si>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</si>
  <si>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</si>
  <si>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</si>
  <si>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</si>
  <si>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</si>
  <si>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</si>
  <si>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</si>
  <si>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</si>
  <si>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</si>
  <si>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</si>
  <si>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</si>
  <si>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</si>
  <si>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</si>
  <si>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</si>
  <si>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</si>
  <si>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</si>
  <si>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</si>
  <si>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</si>
  <si>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</si>
  <si>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</si>
  <si>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</si>
  <si>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</si>
  <si>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</si>
  <si>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</si>
  <si>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</si>
  <si>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</si>
  <si>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</si>
  <si>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</si>
  <si>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</si>
  <si>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</si>
  <si>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</si>
  <si>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</si>
  <si>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</si>
  <si>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</si>
  <si>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</si>
  <si>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</si>
  <si>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</si>
  <si>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</si>
  <si>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</si>
  <si>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</si>
  <si>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</si>
  <si>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</si>
  <si>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</si>
  <si>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</si>
  <si>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</si>
  <si>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</si>
  <si>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</si>
  <si>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</si>
  <si>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</si>
  <si>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</si>
  <si>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</si>
  <si>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</si>
  <si>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</si>
  <si>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</si>
  <si>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</si>
  <si>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</si>
  <si>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</si>
  <si>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</si>
  <si>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</si>
  <si>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</si>
  <si>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</si>
  <si>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</si>
  <si>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</si>
  <si>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</si>
  <si>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</si>
  <si>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</si>
  <si>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</si>
  <si>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</si>
  <si>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</si>
  <si>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</si>
  <si>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</si>
  <si>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</si>
  <si>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</si>
  <si>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</si>
  <si>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</si>
  <si>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</si>
  <si>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</si>
  <si>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</si>
  <si>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</si>
  <si>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</si>
  <si>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</si>
  <si>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</si>
  <si>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</si>
  <si>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</si>
  <si>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</si>
  <si>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</si>
  <si>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</si>
  <si>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</si>
  <si>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</si>
  <si>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</si>
  <si>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</si>
  <si>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</si>
  <si>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</si>
  <si>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</si>
  <si>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</si>
  <si>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</si>
  <si>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</si>
  <si>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</si>
  <si>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</si>
  <si>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</si>
  <si>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</si>
  <si>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</si>
  <si>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</si>
  <si>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</si>
  <si>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</si>
  <si>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</si>
  <si>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</si>
  <si>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</si>
  <si>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</si>
  <si>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</si>
  <si>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</si>
  <si>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</si>
  <si>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</si>
  <si>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</si>
  <si>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</si>
  <si>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</si>
  <si>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</si>
  <si>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</si>
  <si>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</si>
  <si>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</si>
  <si>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</si>
  <si>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</si>
  <si>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</si>
  <si>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</si>
  <si>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</si>
  <si>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</si>
  <si>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</si>
  <si>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</si>
  <si>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</si>
  <si>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</si>
  <si>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</si>
  <si>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</si>
  <si>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</si>
  <si>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</si>
  <si>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</si>
  <si>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</si>
  <si>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</si>
  <si>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</si>
  <si>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</si>
  <si>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</si>
  <si>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</si>
  <si>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</si>
  <si>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</si>
  <si>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</si>
  <si>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</si>
  <si>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</si>
  <si>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</si>
  <si>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</si>
  <si>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</si>
  <si>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</si>
  <si>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</si>
  <si>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</si>
  <si>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</si>
  <si>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</si>
  <si>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</si>
  <si>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</si>
  <si>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</si>
  <si>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</si>
  <si>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</si>
  <si>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</si>
  <si>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</si>
  <si>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</si>
  <si>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</si>
  <si>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</si>
  <si>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</si>
  <si>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</si>
  <si>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</si>
  <si>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</si>
  <si>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</si>
  <si>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</si>
  <si>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</si>
  <si>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</si>
  <si>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</si>
  <si>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</si>
  <si>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</si>
  <si>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</si>
  <si>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</si>
  <si>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</si>
  <si>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</si>
  <si>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</si>
  <si>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</si>
  <si>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</si>
  <si>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</si>
  <si>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</si>
  <si>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</si>
  <si>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</si>
  <si>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</si>
  <si>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</si>
  <si>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</si>
  <si>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</si>
  <si>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</si>
  <si>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</si>
  <si>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</si>
  <si>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</si>
  <si>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</si>
  <si>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</si>
  <si>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</si>
  <si>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</si>
  <si>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</si>
  <si>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</si>
  <si>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</si>
  <si>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</si>
  <si>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</si>
  <si>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</si>
  <si>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</si>
  <si>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</si>
  <si>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</si>
  <si>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</si>
  <si>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</si>
  <si>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</si>
  <si>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</si>
  <si>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</si>
  <si>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</si>
  <si>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</si>
  <si>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</si>
  <si>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</si>
  <si>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</si>
  <si>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</si>
  <si>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</si>
  <si>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</si>
  <si>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</si>
  <si>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</si>
  <si>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</si>
  <si>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</si>
  <si>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</si>
  <si>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</si>
  <si>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</si>
  <si>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</si>
  <si>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</si>
  <si>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</si>
  <si>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</si>
  <si>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</si>
  <si>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</si>
  <si>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</si>
  <si>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</si>
  <si>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</si>
  <si>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</si>
  <si>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</si>
  <si>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</si>
  <si>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</si>
  <si>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</si>
  <si>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</si>
  <si>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</si>
  <si>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</si>
  <si>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</si>
  <si>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</si>
  <si>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</si>
  <si>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</si>
  <si>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</si>
  <si>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</si>
  <si>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</si>
  <si>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</si>
  <si>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</si>
  <si>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</si>
  <si>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</si>
  <si>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</si>
  <si>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</si>
  <si>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</si>
  <si>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</si>
  <si>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</si>
  <si>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</si>
  <si>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</si>
  <si>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</si>
  <si>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</si>
  <si>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</si>
  <si>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</si>
  <si>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</si>
  <si>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</si>
  <si>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</si>
  <si>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</si>
  <si>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</si>
  <si>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</si>
  <si>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</si>
  <si>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</si>
  <si>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</si>
  <si>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</si>
  <si>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</si>
  <si>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</si>
  <si>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</si>
  <si>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</si>
  <si>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</si>
  <si>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</si>
  <si>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</si>
  <si>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</si>
  <si>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</si>
  <si>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</si>
  <si>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</si>
  <si>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</si>
  <si>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</si>
  <si>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</si>
  <si>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</si>
  <si>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</si>
  <si>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</si>
  <si>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</si>
  <si>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</si>
  <si>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</si>
  <si>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</si>
  <si>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</si>
  <si>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</si>
  <si>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</si>
  <si>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</si>
  <si>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</si>
  <si>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</si>
  <si>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</si>
  <si>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</si>
  <si>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</si>
  <si>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</si>
  <si>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</si>
  <si>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</si>
  <si>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</si>
  <si>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</si>
  <si>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</si>
  <si>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</si>
  <si>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</si>
  <si>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</si>
  <si>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</si>
  <si>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</si>
  <si>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</si>
  <si>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</si>
  <si>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</si>
  <si>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</si>
  <si>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</si>
  <si>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</si>
  <si>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</si>
  <si>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</si>
  <si>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</si>
  <si>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</si>
  <si>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</si>
  <si>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</si>
  <si>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</si>
  <si>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</si>
  <si>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</si>
  <si>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</si>
  <si>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</si>
  <si>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</si>
  <si>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</si>
  <si>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</si>
  <si>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</si>
  <si>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</si>
  <si>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</si>
  <si>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</si>
  <si>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</si>
  <si>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</si>
  <si>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</si>
  <si>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</si>
  <si>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</si>
  <si>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</si>
  <si>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</si>
  <si>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</si>
  <si>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</si>
  <si>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</si>
  <si>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</si>
  <si>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</si>
  <si>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</si>
  <si>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</si>
  <si>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</si>
  <si>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</si>
  <si>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</si>
  <si>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</si>
  <si>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</si>
  <si>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</si>
  <si>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</si>
  <si>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</si>
  <si>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</si>
  <si>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</si>
  <si>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</si>
  <si>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</si>
  <si>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</si>
  <si>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</si>
  <si>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</si>
  <si>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</si>
  <si>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</si>
  <si>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</si>
  <si>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</si>
  <si>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</si>
  <si>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</si>
  <si>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</si>
  <si>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</si>
  <si>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</si>
  <si>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</si>
  <si>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</si>
  <si>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</si>
  <si>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</si>
  <si>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</si>
  <si>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</si>
  <si>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</si>
  <si>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</si>
  <si>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</si>
  <si>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</si>
  <si>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</si>
  <si>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</si>
  <si>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</si>
  <si>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</si>
  <si>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</si>
  <si>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</si>
  <si>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</si>
  <si>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</si>
  <si>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</si>
  <si>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</si>
  <si>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</si>
  <si>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</si>
  <si>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</si>
  <si>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</si>
  <si>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</si>
  <si>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</si>
  <si>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</si>
  <si>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</si>
  <si>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</si>
  <si>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</si>
  <si>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</si>
  <si>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</si>
  <si>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</si>
  <si>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</si>
  <si>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</si>
  <si>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</si>
  <si>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</si>
  <si>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</si>
  <si>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</si>
  <si>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</si>
  <si>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</si>
  <si>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</si>
  <si>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</si>
  <si>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</si>
  <si>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</si>
  <si>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</si>
  <si>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</si>
  <si>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</si>
  <si>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</si>
  <si>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</si>
  <si>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</si>
  <si>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</si>
  <si>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</si>
  <si>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</si>
  <si>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</si>
  <si>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</si>
  <si>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</si>
  <si>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</si>
  <si>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</si>
  <si>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</si>
  <si>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</si>
  <si>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</si>
  <si>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</si>
  <si>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</si>
  <si>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</si>
  <si>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</si>
  <si>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</si>
  <si>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</si>
  <si>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</si>
  <si>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</si>
  <si>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</si>
  <si>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</si>
  <si>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</si>
  <si>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</si>
  <si>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</si>
  <si>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</si>
  <si>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</si>
  <si>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</si>
  <si>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</si>
  <si>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</si>
  <si>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</si>
  <si>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</si>
  <si>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</si>
  <si>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</si>
  <si>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</si>
  <si>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</si>
  <si>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</si>
  <si>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</si>
  <si>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</si>
  <si>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</si>
  <si>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</si>
  <si>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</si>
  <si>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</si>
  <si>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</si>
  <si>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</si>
  <si>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</si>
  <si>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</si>
  <si>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</si>
  <si>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</si>
  <si>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</si>
  <si>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</si>
  <si>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</si>
  <si>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</si>
  <si>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</si>
  <si>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</si>
  <si>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</si>
  <si>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</si>
  <si>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</si>
  <si>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</si>
  <si>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</si>
  <si>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</si>
  <si>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</si>
  <si>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</si>
  <si>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</si>
  <si>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</si>
  <si>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</si>
  <si>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</si>
  <si>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</si>
  <si>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</si>
  <si>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</si>
  <si>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</si>
  <si>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</si>
  <si>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</si>
  <si>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</si>
  <si>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</si>
  <si>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</si>
  <si>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</si>
  <si>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</si>
  <si>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</si>
  <si>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</si>
  <si>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</si>
  <si>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</si>
  <si>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</si>
  <si>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</si>
  <si>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</si>
  <si>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</si>
  <si>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</si>
  <si>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</si>
  <si>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</si>
  <si>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</si>
  <si>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</si>
  <si>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</si>
  <si>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</si>
  <si>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</si>
  <si>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</si>
  <si>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</si>
  <si>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</si>
  <si>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</si>
  <si>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</si>
  <si>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</si>
  <si>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</si>
  <si>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</si>
  <si>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</si>
  <si>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</si>
  <si>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</si>
  <si>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</si>
  <si>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</si>
  <si>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</si>
  <si>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</si>
  <si>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</si>
  <si>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</si>
  <si>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</si>
  <si>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</si>
  <si>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</si>
  <si>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</si>
  <si>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</si>
  <si>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</si>
  <si>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</si>
  <si>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</si>
  <si>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</si>
  <si>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</si>
  <si>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</si>
  <si>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</si>
  <si>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</si>
  <si>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</si>
  <si>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</si>
  <si>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</si>
  <si>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</si>
  <si>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</si>
  <si>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</si>
  <si>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</si>
  <si>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</si>
  <si>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</si>
  <si>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</si>
  <si>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</si>
  <si>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</si>
  <si>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</si>
  <si>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</si>
  <si>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</si>
  <si>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</si>
  <si>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</si>
  <si>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</si>
  <si>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</si>
  <si>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</si>
  <si>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</si>
  <si>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</si>
  <si>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</si>
  <si>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</si>
  <si>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</si>
  <si>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</si>
  <si>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</si>
  <si>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</si>
  <si>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</si>
  <si>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</si>
  <si>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</si>
  <si>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</si>
  <si>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</si>
  <si>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</si>
  <si>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</si>
  <si>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</si>
  <si>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</si>
  <si>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</si>
  <si>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</si>
  <si>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</si>
  <si>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</si>
  <si>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</si>
  <si>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</si>
  <si>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</si>
  <si>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</si>
  <si>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</si>
  <si>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</si>
  <si>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</si>
  <si>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</si>
  <si>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</si>
  <si>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</si>
  <si>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</si>
  <si>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</si>
  <si>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</si>
  <si>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</si>
  <si>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</si>
  <si>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</si>
  <si>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</si>
  <si>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</si>
  <si>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</si>
  <si>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</si>
  <si>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</si>
  <si>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</si>
  <si>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</si>
  <si>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</si>
  <si>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</si>
  <si>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</si>
  <si>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</si>
  <si>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</si>
  <si>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</si>
  <si>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</si>
  <si>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</si>
  <si>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</si>
  <si>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</si>
  <si>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</si>
  <si>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</si>
  <si>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</si>
  <si>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</si>
  <si>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</si>
  <si>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</si>
  <si>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</si>
  <si>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</si>
  <si>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</si>
  <si>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</si>
  <si>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</si>
  <si>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</si>
  <si>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</si>
  <si>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</si>
  <si>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</si>
  <si>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</si>
  <si>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</si>
  <si>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</si>
  <si>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</si>
  <si>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</si>
  <si>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</si>
  <si>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</si>
  <si>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</si>
  <si>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</si>
  <si>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</si>
  <si>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</si>
  <si>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</si>
  <si>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</si>
  <si>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</si>
  <si>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</si>
  <si>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</si>
  <si>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</si>
  <si>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</si>
  <si>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</si>
  <si>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</si>
  <si>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</si>
  <si>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</si>
  <si>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</si>
  <si>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</si>
  <si>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</si>
  <si>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</si>
  <si>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</si>
  <si>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</si>
  <si>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</si>
  <si>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</si>
  <si>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</si>
  <si>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</si>
  <si>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</si>
  <si>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</si>
  <si>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</si>
  <si>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</si>
  <si>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</si>
  <si>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</si>
  <si>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</si>
  <si>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</si>
  <si>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</si>
  <si>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</si>
  <si>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</si>
  <si>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</si>
  <si>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</si>
  <si>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</si>
  <si>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</si>
  <si>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</si>
  <si>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</si>
  <si>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</si>
  <si>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</si>
  <si>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</si>
  <si>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</si>
  <si>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</si>
  <si>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</si>
  <si>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</si>
  <si>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</si>
  <si>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</si>
  <si>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</si>
  <si>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</si>
  <si>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</si>
  <si>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</si>
  <si>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</si>
  <si>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</si>
  <si>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</si>
  <si>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</si>
  <si>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</si>
  <si>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</si>
  <si>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</si>
  <si>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</si>
  <si>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</si>
  <si>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</si>
  <si>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</si>
  <si>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</si>
  <si>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</si>
  <si>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</si>
  <si>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</si>
  <si>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</si>
  <si>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</si>
  <si>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</si>
  <si>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</si>
  <si>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</si>
  <si>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</si>
  <si>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</si>
  <si>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</si>
  <si>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</si>
  <si>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</si>
  <si>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</si>
  <si>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</si>
  <si>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</si>
  <si>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</si>
  <si>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</si>
  <si>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</si>
  <si>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</si>
  <si>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</si>
  <si>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</si>
  <si>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</si>
  <si>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</si>
  <si>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</si>
  <si>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</si>
  <si>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</si>
  <si>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</si>
  <si>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</si>
  <si>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</si>
  <si>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</si>
  <si>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</si>
  <si>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</si>
  <si>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</si>
  <si>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</si>
  <si>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</si>
  <si>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</si>
  <si>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</si>
  <si>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</si>
  <si>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</si>
  <si>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</si>
  <si>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</si>
  <si>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</si>
  <si>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</si>
  <si>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</si>
  <si>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</si>
  <si>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</si>
  <si>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</si>
  <si>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</si>
  <si>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</si>
  <si>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</si>
  <si>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</si>
  <si>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</si>
  <si>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</si>
  <si>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</si>
  <si>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</si>
  <si>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</si>
  <si>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</si>
  <si>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</si>
  <si>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</si>
  <si>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</si>
  <si>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</si>
  <si>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</si>
  <si>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</si>
  <si>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</si>
  <si>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</si>
  <si>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</si>
  <si>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</si>
  <si>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</si>
  <si>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</si>
  <si>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</si>
  <si>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</si>
  <si>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</si>
  <si>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</si>
  <si>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</si>
  <si>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</si>
  <si>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</si>
  <si>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</si>
  <si>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</si>
  <si>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</si>
  <si>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</si>
  <si>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</si>
  <si>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</si>
  <si>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</si>
  <si>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</si>
  <si>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</si>
  <si>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</si>
  <si>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</si>
  <si>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</si>
  <si>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</si>
  <si>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</si>
  <si>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</si>
  <si>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</si>
  <si>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</si>
  <si>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</si>
  <si>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</si>
  <si>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</si>
  <si>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</si>
  <si>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</si>
  <si>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</si>
  <si>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</si>
  <si>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</si>
  <si>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</si>
  <si>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</si>
  <si>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</si>
  <si>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</si>
  <si>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</si>
  <si>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</si>
  <si>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</si>
  <si>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</si>
  <si>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</si>
  <si>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</si>
  <si>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</si>
  <si>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</si>
  <si>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</si>
  <si>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</si>
  <si>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</si>
  <si>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</si>
  <si>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</si>
  <si>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</si>
  <si>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</si>
  <si>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</si>
  <si>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</si>
  <si>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</si>
  <si>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</si>
  <si>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</si>
  <si>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</si>
  <si>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</si>
  <si>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</si>
  <si>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</si>
  <si>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</si>
  <si>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</si>
  <si>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</si>
  <si>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</si>
  <si>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</si>
  <si>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</si>
  <si>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</si>
  <si>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</si>
  <si>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</si>
  <si>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</si>
  <si>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</si>
  <si>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</si>
  <si>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</si>
  <si>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</si>
  <si>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</si>
  <si>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</si>
  <si>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</si>
  <si>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</si>
  <si>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</si>
  <si>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</si>
  <si>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</si>
  <si>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</si>
  <si>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</si>
  <si>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</si>
  <si>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</si>
  <si>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</si>
  <si>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</si>
  <si>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</si>
  <si>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</si>
  <si>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</si>
  <si>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</si>
  <si>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</si>
  <si>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</si>
  <si>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</si>
  <si>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</si>
  <si>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</si>
  <si>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</si>
  <si>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</si>
  <si>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</si>
  <si>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</si>
  <si>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</si>
  <si>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</si>
  <si>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</si>
  <si>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</si>
  <si>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</si>
  <si>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</si>
  <si>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</si>
  <si>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</si>
  <si>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</si>
  <si>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</si>
  <si>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</si>
  <si>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</si>
  <si>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</si>
  <si>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</si>
  <si>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</si>
  <si>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</si>
  <si>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</si>
  <si>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</si>
  <si>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</si>
  <si>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</si>
  <si>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</si>
  <si>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</si>
  <si>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</si>
  <si>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</si>
  <si>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</si>
  <si>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</si>
  <si>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</si>
  <si>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</si>
  <si>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</si>
  <si>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</si>
  <si>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</si>
  <si>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</si>
  <si>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</si>
  <si>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</si>
  <si>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</si>
  <si>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</si>
  <si>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</si>
  <si>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</si>
  <si>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</si>
  <si>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</si>
  <si>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</si>
  <si>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</si>
  <si>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</si>
  <si>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</si>
  <si>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</si>
  <si>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</si>
  <si>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</si>
  <si>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</si>
  <si>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</si>
  <si>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</si>
  <si>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</si>
  <si>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</si>
  <si>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</si>
  <si>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</si>
  <si>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</si>
  <si>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</si>
  <si>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</si>
  <si>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</si>
  <si>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</si>
  <si>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</si>
  <si>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</si>
  <si>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</si>
  <si>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</si>
  <si>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</si>
  <si>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</si>
  <si>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</si>
  <si>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</si>
  <si>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</si>
  <si>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</si>
  <si>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</si>
  <si>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</si>
  <si>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</si>
  <si>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</si>
  <si>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</si>
  <si>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</si>
  <si>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</si>
  <si>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</si>
  <si>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</si>
  <si>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</si>
  <si>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</si>
  <si>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</si>
  <si>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</si>
  <si>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</si>
  <si>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</si>
  <si>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</si>
  <si>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</si>
  <si>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</si>
  <si>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</si>
  <si>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</si>
  <si>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</si>
  <si>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</si>
  <si>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</si>
  <si>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</si>
  <si>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</si>
  <si>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</si>
  <si>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</si>
  <si>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</si>
  <si>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</si>
  <si>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</si>
  <si>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</si>
  <si>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</si>
  <si>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</si>
  <si>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</si>
  <si>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</si>
  <si>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</si>
  <si>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</si>
  <si>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</si>
  <si>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</si>
  <si>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</si>
  <si>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</si>
  <si>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</si>
  <si>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</si>
  <si>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</si>
  <si>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</si>
  <si>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</si>
  <si>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</si>
  <si>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</si>
  <si>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</si>
  <si>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</si>
  <si>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</si>
  <si>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</si>
  <si>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</si>
  <si>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</si>
  <si>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</si>
  <si>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</si>
  <si>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</si>
  <si>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</si>
  <si>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</si>
  <si>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</si>
  <si>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</si>
  <si>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</si>
  <si>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</si>
  <si>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</si>
  <si>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</si>
  <si>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</si>
  <si>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</si>
  <si>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</si>
  <si>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</si>
  <si>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</si>
  <si>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</si>
  <si>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</si>
  <si>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</si>
  <si>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</si>
  <si>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</si>
  <si>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</si>
  <si>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</si>
  <si>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</si>
  <si>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</si>
  <si>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</si>
  <si>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</si>
  <si>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</si>
  <si>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</si>
  <si>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</si>
  <si>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</si>
  <si>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</si>
  <si>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</si>
  <si>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</si>
  <si>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</si>
  <si>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</si>
  <si>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</si>
  <si>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</si>
  <si>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</si>
  <si>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</si>
  <si>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</si>
  <si>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</si>
  <si>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</si>
  <si>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</si>
  <si>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</si>
  <si>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</si>
  <si>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</si>
  <si>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</si>
  <si>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</si>
  <si>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</si>
  <si>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</si>
  <si>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</si>
  <si>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</si>
  <si>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</si>
  <si>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</si>
  <si>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</si>
  <si>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</si>
  <si>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</si>
  <si>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</si>
  <si>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</si>
  <si>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</si>
  <si>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</si>
  <si>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</si>
  <si>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</si>
  <si>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</si>
  <si>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</si>
  <si>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</si>
  <si>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</si>
  <si>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</si>
  <si>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</si>
  <si>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</si>
  <si>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</si>
  <si>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</si>
  <si>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</si>
  <si>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</si>
  <si>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</si>
  <si>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</si>
  <si>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</si>
  <si>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</si>
  <si>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</si>
  <si>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</si>
  <si>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</si>
  <si>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</si>
  <si>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</si>
  <si>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</si>
  <si>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</si>
  <si>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</si>
  <si>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</si>
  <si>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</si>
  <si>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</si>
  <si>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</si>
  <si>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</si>
  <si>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</si>
  <si>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</si>
  <si>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</si>
  <si>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</si>
  <si>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</si>
  <si>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</si>
  <si>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</si>
  <si>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</si>
  <si>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</si>
  <si>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</si>
  <si>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</si>
  <si>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</si>
  <si>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</si>
  <si>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</si>
  <si>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</si>
  <si>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</si>
  <si>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</si>
  <si>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</si>
  <si>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</si>
  <si>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</si>
  <si>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</si>
  <si>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</si>
  <si>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</si>
  <si>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</si>
  <si>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</si>
  <si>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</si>
  <si>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</si>
  <si>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</si>
  <si>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</si>
  <si>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</si>
  <si>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</si>
  <si>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</si>
  <si>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</si>
  <si>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</si>
  <si>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</si>
  <si>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</si>
  <si>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</si>
  <si>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</si>
  <si>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</si>
  <si>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</si>
  <si>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</si>
  <si>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</si>
  <si>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</si>
  <si>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</si>
  <si>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</si>
  <si>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</si>
  <si>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</si>
  <si>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</si>
  <si>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</si>
  <si>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</si>
  <si>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</si>
  <si>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</si>
  <si>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</si>
  <si>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</si>
  <si>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</si>
  <si>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</si>
  <si>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</si>
  <si>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</si>
  <si>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</si>
  <si>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</si>
  <si>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</si>
  <si>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</si>
  <si>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</si>
  <si>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</si>
  <si>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</si>
  <si>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</si>
  <si>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</si>
  <si>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</si>
  <si>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</si>
  <si>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</si>
  <si>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</si>
  <si>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</si>
  <si>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</si>
  <si>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</si>
  <si>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</si>
  <si>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</si>
  <si>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</si>
  <si>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</si>
  <si>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</si>
  <si>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</si>
  <si>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</si>
  <si>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</si>
  <si>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</si>
  <si>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</si>
  <si>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</si>
  <si>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</si>
  <si>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</si>
  <si>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</si>
  <si>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</si>
  <si>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</si>
  <si>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</si>
  <si>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</si>
  <si>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</si>
  <si>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</si>
  <si>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</si>
  <si>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</si>
  <si>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</si>
  <si>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</si>
  <si>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</si>
  <si>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</si>
  <si>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</si>
  <si>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</si>
  <si>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</si>
  <si>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</si>
  <si>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</si>
  <si>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</si>
  <si>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</si>
  <si>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</si>
  <si>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</si>
  <si>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</si>
  <si>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</si>
  <si>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</si>
  <si>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</si>
  <si>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</si>
  <si>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</si>
  <si>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</si>
  <si>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</si>
  <si>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</si>
  <si>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</si>
  <si>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</si>
  <si>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</si>
  <si>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</si>
  <si>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</si>
  <si>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</si>
  <si>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</si>
  <si>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</si>
  <si>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</si>
  <si>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</si>
  <si>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</si>
  <si>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</si>
  <si>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</si>
  <si>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</si>
  <si>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</si>
  <si>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</si>
  <si>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</si>
  <si>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</si>
  <si>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</si>
  <si>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</si>
  <si>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</si>
  <si>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</si>
  <si>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</si>
  <si>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</si>
  <si>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</si>
  <si>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</si>
  <si>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</si>
  <si>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</si>
  <si>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</si>
  <si>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</si>
  <si>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</si>
  <si>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</si>
  <si>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</si>
  <si>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</si>
  <si>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</si>
  <si>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</si>
  <si>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</si>
  <si>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</si>
  <si>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</si>
  <si>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</si>
  <si>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</si>
  <si>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</si>
  <si>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</si>
  <si>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</si>
  <si>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</si>
  <si>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</si>
  <si>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</si>
  <si>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</si>
  <si>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</si>
  <si>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</si>
  <si>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</si>
  <si>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</si>
  <si>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</si>
  <si>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</si>
  <si>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</si>
  <si>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</si>
  <si>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</si>
  <si>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</si>
  <si>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</si>
  <si>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</si>
  <si>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</si>
  <si>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</si>
  <si>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</si>
  <si>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</si>
  <si>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</si>
  <si>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</si>
  <si>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</si>
  <si>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</si>
  <si>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</si>
  <si>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</si>
  <si>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</si>
  <si>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</si>
  <si>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</si>
  <si>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</si>
  <si>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</si>
  <si>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</si>
  <si>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</si>
  <si>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</si>
  <si>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</si>
  <si>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</si>
  <si>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</si>
  <si>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</si>
  <si>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</si>
  <si>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</si>
  <si>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</si>
  <si>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</si>
  <si>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</si>
  <si>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</si>
  <si>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</si>
  <si>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</si>
  <si>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</si>
  <si>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</si>
  <si>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</si>
  <si>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</si>
  <si>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</si>
  <si>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</si>
  <si>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</si>
  <si>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</si>
  <si>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</si>
  <si>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</si>
  <si>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</si>
  <si>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</si>
  <si>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</si>
  <si>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</si>
  <si>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</si>
  <si>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</si>
  <si>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</si>
  <si>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</si>
  <si>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</si>
  <si>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</si>
  <si>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</si>
  <si>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</si>
  <si>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</si>
  <si>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</si>
  <si>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</si>
  <si>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</si>
  <si>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</si>
  <si>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</si>
  <si>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</si>
  <si>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</si>
  <si>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</si>
  <si>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</si>
  <si>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</si>
  <si>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</si>
  <si>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</si>
  <si>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</si>
  <si>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</si>
  <si>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</si>
  <si>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</si>
  <si>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</si>
  <si>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</si>
  <si>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</si>
  <si>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</si>
  <si>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</si>
  <si>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</si>
  <si>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</si>
  <si>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</si>
  <si>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</si>
  <si>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</si>
  <si>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</si>
  <si>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</si>
  <si>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</si>
  <si>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</si>
  <si>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</si>
  <si>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</si>
  <si>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</si>
  <si>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</si>
  <si>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</si>
  <si>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</si>
  <si>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</si>
  <si>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</si>
  <si>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</si>
  <si>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</si>
  <si>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</si>
  <si>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</si>
  <si>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</si>
  <si>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</si>
  <si>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</si>
  <si>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</si>
  <si>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</si>
  <si>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</si>
  <si>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</si>
  <si>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</si>
  <si>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</si>
  <si>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</si>
  <si>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</si>
  <si>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</si>
  <si>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</si>
  <si>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</si>
  <si>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</si>
  <si>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</si>
  <si>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</si>
  <si>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</si>
  <si>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</si>
  <si>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</si>
  <si>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</si>
  <si>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</si>
  <si>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</si>
  <si>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</si>
  <si>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</si>
  <si>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</si>
  <si>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</si>
  <si>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</si>
  <si>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</si>
  <si>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</si>
  <si>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</si>
  <si>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</si>
  <si>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</si>
  <si>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</si>
  <si>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</si>
  <si>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</si>
  <si>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</si>
  <si>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</si>
  <si>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</si>
  <si>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</si>
  <si>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</si>
  <si>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</si>
  <si>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</si>
  <si>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</si>
  <si>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</si>
  <si>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</si>
  <si>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</si>
  <si>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</si>
  <si>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</si>
  <si>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</si>
  <si>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</si>
  <si>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</si>
  <si>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</si>
  <si>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</si>
  <si>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</si>
  <si>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</si>
  <si>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</si>
  <si>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</si>
  <si>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</si>
  <si>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</si>
  <si>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</si>
  <si>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</si>
  <si>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</si>
  <si>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</si>
  <si>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</si>
  <si>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</si>
  <si>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</si>
  <si>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</si>
  <si>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</si>
  <si>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</si>
  <si>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</si>
  <si>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</si>
  <si>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</si>
  <si>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</si>
  <si>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</si>
  <si>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</si>
  <si>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</si>
  <si>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</si>
  <si>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</si>
  <si>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</si>
  <si>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</si>
  <si>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</si>
  <si>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</si>
  <si>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</si>
  <si>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</si>
  <si>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</si>
  <si>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</si>
  <si>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</si>
  <si>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</si>
  <si>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</si>
  <si>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</si>
  <si>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</si>
  <si>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</si>
  <si>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</si>
  <si>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</si>
  <si>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</si>
  <si>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</si>
  <si>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</si>
  <si>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</si>
  <si>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</si>
  <si>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</si>
  <si>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</si>
  <si>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</si>
  <si>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</si>
  <si>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</si>
  <si>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</si>
  <si>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</si>
  <si>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</si>
  <si>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</si>
  <si>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</si>
  <si>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</si>
  <si>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</si>
  <si>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</si>
  <si>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</si>
  <si>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</si>
  <si>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</si>
  <si>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</si>
  <si>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</si>
  <si>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</si>
  <si>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</si>
  <si>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</si>
  <si>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</si>
  <si>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</si>
  <si>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</si>
  <si>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</si>
  <si>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</si>
  <si>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</si>
  <si>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</si>
  <si>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</si>
  <si>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</si>
  <si>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</si>
  <si>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</si>
  <si>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</si>
  <si>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</si>
  <si>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</si>
  <si>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</si>
  <si>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</si>
  <si>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</si>
  <si>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</si>
  <si>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</si>
  <si>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</si>
  <si>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</si>
  <si>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</si>
  <si>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</si>
  <si>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</si>
  <si>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</si>
  <si>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</si>
  <si>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</si>
  <si>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</si>
  <si>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</si>
  <si>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</si>
  <si>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</si>
  <si>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</si>
  <si>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</si>
  <si>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</si>
  <si>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</si>
  <si>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</si>
  <si>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</si>
  <si>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</si>
  <si>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</si>
  <si>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</si>
  <si>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</si>
  <si>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</si>
  <si>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</si>
  <si>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</si>
  <si>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</si>
  <si>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</si>
  <si>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</si>
  <si>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</si>
  <si>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</si>
  <si>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</si>
  <si>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</si>
  <si>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</si>
  <si>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</si>
  <si>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</si>
  <si>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</si>
  <si>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</si>
  <si>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</si>
  <si>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</si>
  <si>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</si>
  <si>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</si>
  <si>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</si>
  <si>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</si>
  <si>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</si>
  <si>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</si>
  <si>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</si>
  <si>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</si>
  <si>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</si>
  <si>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</si>
  <si>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</si>
  <si>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</si>
  <si>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</si>
  <si>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</si>
  <si>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</si>
  <si>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</si>
  <si>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</si>
  <si>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</si>
  <si>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</si>
  <si>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</si>
  <si>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</si>
  <si>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</si>
  <si>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</si>
  <si>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</si>
  <si>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</si>
  <si>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</si>
  <si>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</si>
  <si>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</si>
  <si>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</si>
  <si>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</si>
  <si>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</si>
  <si>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</si>
  <si>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</si>
  <si>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</si>
  <si>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</si>
  <si>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</si>
  <si>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</si>
  <si>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</si>
  <si>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</si>
  <si>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</si>
  <si>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</si>
  <si>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</si>
  <si>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</si>
  <si>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</si>
  <si>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</si>
  <si>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</si>
  <si>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</si>
  <si>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</si>
  <si>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</si>
  <si>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</si>
  <si>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</si>
  <si>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</si>
  <si>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</si>
  <si>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</si>
  <si>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</si>
  <si>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</si>
  <si>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</si>
  <si>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</si>
  <si>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</si>
  <si>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</si>
  <si>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</si>
  <si>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</si>
  <si>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</si>
  <si>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</si>
  <si>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</si>
  <si>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</si>
  <si>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</si>
  <si>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</si>
  <si>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</si>
  <si>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</si>
  <si>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</si>
  <si>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</si>
  <si>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</si>
  <si>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</si>
  <si>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</si>
  <si>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</si>
  <si>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</si>
  <si>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</si>
  <si>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</si>
  <si>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</si>
  <si>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</si>
  <si>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</si>
  <si>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</si>
  <si>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</si>
  <si>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</si>
  <si>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</si>
  <si>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</si>
  <si>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</si>
  <si>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</si>
  <si>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</si>
  <si>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</si>
  <si>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</si>
  <si>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</si>
  <si>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</si>
  <si>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</si>
  <si>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</si>
  <si>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</si>
  <si>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</si>
  <si>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</si>
  <si>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</si>
  <si>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</si>
  <si>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</si>
  <si>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</si>
  <si>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</si>
  <si>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</si>
  <si>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</si>
  <si>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</si>
  <si>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</si>
  <si>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</si>
  <si>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</si>
  <si>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</si>
  <si>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</si>
  <si>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</si>
  <si>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</si>
  <si>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</si>
  <si>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</si>
  <si>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</si>
  <si>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</si>
  <si>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</si>
  <si>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</si>
  <si>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</si>
  <si>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</si>
  <si>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</si>
  <si>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</si>
  <si>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</si>
  <si>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</si>
  <si>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</si>
  <si>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</si>
  <si>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</si>
  <si>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</si>
  <si>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</si>
  <si>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</si>
  <si>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</si>
  <si>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</si>
  <si>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</si>
  <si>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</si>
  <si>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</si>
  <si>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</si>
  <si>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</si>
  <si>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</si>
  <si>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</si>
  <si>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</si>
  <si>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</si>
  <si>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</si>
  <si>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</si>
  <si>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</si>
  <si>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</si>
  <si>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</si>
  <si>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</si>
  <si>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</si>
  <si>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</si>
  <si>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</si>
  <si>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</si>
  <si>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</si>
  <si>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</si>
  <si>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</si>
  <si>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</si>
  <si>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</si>
  <si>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</si>
  <si>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</si>
  <si>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</si>
  <si>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</si>
  <si>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</si>
  <si>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</si>
  <si>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</si>
  <si>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</si>
  <si>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</si>
  <si>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</si>
  <si>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</si>
  <si>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</si>
  <si>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</si>
  <si>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</si>
  <si>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</si>
  <si>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</si>
  <si>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</si>
  <si>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</si>
  <si>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</si>
  <si>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</si>
  <si>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</si>
  <si>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</si>
  <si>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</si>
  <si>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</si>
  <si>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</si>
  <si>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</si>
  <si>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</si>
  <si>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</si>
  <si>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</si>
  <si>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</si>
  <si>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</si>
  <si>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</si>
  <si>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</si>
  <si>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</si>
  <si>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</si>
  <si>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</si>
  <si>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</si>
  <si>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</si>
  <si>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</si>
  <si>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</si>
  <si>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</si>
  <si>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</si>
  <si>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</si>
  <si>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</si>
  <si>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</si>
  <si>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</si>
  <si>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</si>
  <si>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</si>
  <si>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</si>
  <si>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</si>
  <si>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</si>
  <si>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</si>
  <si>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</si>
  <si>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</si>
  <si>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</si>
  <si>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</si>
  <si>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</si>
  <si>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</si>
  <si>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</si>
  <si>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</si>
  <si>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</si>
  <si>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</si>
  <si>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</si>
  <si>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</si>
  <si>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</si>
  <si>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</si>
  <si>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</si>
  <si>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</si>
  <si>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</si>
  <si>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</si>
  <si>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</si>
  <si>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</si>
  <si>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</si>
  <si>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</si>
  <si>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</si>
  <si>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</si>
  <si>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</si>
  <si>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</si>
  <si>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</si>
  <si>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</si>
  <si>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</si>
  <si>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</si>
  <si>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</si>
  <si>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</si>
  <si>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</si>
  <si>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</si>
  <si>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</si>
  <si>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</si>
  <si>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</si>
  <si>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</si>
  <si>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</si>
  <si>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</si>
  <si>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</si>
  <si>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</si>
  <si>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</si>
  <si>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</si>
  <si>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</si>
  <si>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</si>
  <si>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</si>
  <si>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</si>
  <si>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</si>
  <si>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</si>
  <si>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</si>
  <si>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</si>
  <si>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</si>
  <si>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</si>
  <si>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</si>
  <si>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</si>
  <si>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</si>
  <si>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</si>
  <si>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</si>
  <si>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</si>
  <si>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</si>
  <si>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</si>
  <si>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</si>
  <si>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</si>
  <si>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</si>
  <si>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</si>
  <si>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</si>
  <si>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</si>
  <si>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</si>
  <si>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</si>
  <si>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</si>
  <si>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</si>
  <si>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</si>
  <si>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</si>
  <si>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</si>
  <si>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</si>
  <si>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</si>
  <si>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</si>
  <si>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</si>
  <si>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</si>
  <si>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</si>
  <si>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</si>
  <si>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</si>
  <si>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</si>
  <si>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</si>
  <si>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</si>
  <si>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</si>
  <si>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</si>
  <si>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</si>
  <si>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</si>
  <si>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</si>
  <si>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</si>
  <si>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</si>
  <si>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</si>
  <si>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</si>
  <si>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</si>
  <si>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</si>
  <si>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</si>
  <si>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</si>
  <si>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</si>
  <si>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</si>
  <si>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</si>
  <si>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</si>
  <si>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</si>
  <si>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</si>
  <si>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</si>
  <si>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</si>
  <si>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</si>
  <si>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</si>
  <si>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</si>
  <si>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</si>
  <si>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</si>
  <si>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</si>
  <si>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</si>
  <si>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</si>
  <si>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</si>
  <si>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</si>
  <si>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</si>
  <si>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</si>
  <si>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</si>
  <si>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</si>
  <si>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</si>
  <si>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</si>
  <si>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</si>
  <si>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</si>
  <si>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</si>
  <si>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</si>
  <si>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</si>
  <si>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</si>
  <si>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</si>
  <si>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</si>
  <si>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</si>
  <si>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</si>
  <si>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</si>
  <si>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</si>
  <si>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</si>
  <si>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</si>
  <si>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</si>
  <si>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</si>
  <si>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</si>
  <si>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</si>
  <si>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</si>
  <si>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</si>
  <si>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</si>
  <si>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</si>
  <si>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</si>
  <si>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</si>
  <si>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</si>
  <si>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</si>
  <si>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</si>
  <si>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</si>
  <si>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</si>
  <si>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</si>
  <si>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</si>
  <si>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</si>
  <si>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</si>
  <si>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</si>
  <si>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</si>
  <si>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</si>
  <si>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</si>
  <si>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</si>
  <si>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</si>
  <si>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</si>
  <si>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</si>
  <si>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</si>
  <si>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</si>
  <si>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</si>
  <si>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</si>
  <si>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</si>
  <si>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</si>
  <si>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</si>
  <si>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</si>
  <si>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</si>
  <si>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</si>
  <si>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</si>
  <si>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</si>
  <si>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</si>
  <si>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</si>
  <si>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</si>
  <si>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</si>
  <si>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</si>
  <si>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</si>
  <si>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</si>
  <si>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</si>
  <si>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</si>
  <si>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</si>
  <si>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</si>
  <si>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</si>
  <si>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</si>
  <si>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</si>
  <si>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</si>
  <si>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</si>
  <si>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</si>
  <si>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</si>
  <si>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</si>
  <si>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</si>
  <si>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</si>
  <si>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</si>
  <si>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</si>
  <si>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</si>
  <si>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</si>
  <si>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</si>
  <si>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</si>
  <si>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</si>
  <si>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</si>
  <si>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</si>
  <si>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</si>
  <si>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</si>
  <si>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</si>
  <si>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</si>
  <si>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</si>
  <si>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</si>
  <si>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</si>
  <si>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</si>
  <si>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</si>
  <si>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</si>
  <si>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</si>
  <si>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</si>
  <si>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</si>
  <si>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</si>
  <si>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</si>
  <si>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</si>
  <si>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</si>
  <si>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</si>
  <si>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</si>
  <si>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</si>
  <si>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</si>
  <si>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</si>
  <si>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</si>
  <si>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</si>
  <si>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</si>
  <si>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</si>
  <si>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</si>
  <si>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</si>
  <si>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</si>
  <si>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</si>
  <si>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</si>
  <si>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</si>
  <si>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</si>
  <si>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</si>
  <si>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</si>
  <si>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</si>
  <si>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</si>
  <si>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</si>
  <si>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</si>
  <si>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</si>
  <si>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</si>
  <si>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</si>
  <si>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</si>
  <si>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</si>
  <si>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</si>
  <si>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</si>
  <si>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</si>
  <si>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</si>
  <si>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</si>
  <si>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</si>
  <si>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</si>
  <si>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</si>
  <si>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</si>
  <si>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</si>
  <si>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</si>
  <si>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</si>
  <si>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</si>
  <si>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</si>
  <si>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</si>
  <si>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</si>
  <si>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</si>
  <si>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</si>
  <si>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</si>
  <si>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</si>
  <si>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</si>
  <si>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</si>
  <si>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</si>
  <si>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</si>
  <si>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</si>
  <si>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</si>
  <si>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</si>
  <si>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</si>
  <si>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</si>
  <si>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</si>
  <si>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</si>
  <si>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</si>
  <si>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</si>
  <si>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</si>
  <si>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</si>
  <si>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</si>
  <si>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</si>
  <si>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</si>
  <si>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</si>
  <si>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</si>
  <si>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</si>
  <si>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</si>
  <si>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</si>
  <si>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</si>
  <si>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</si>
  <si>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</si>
  <si>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</si>
  <si>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</si>
  <si>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</si>
  <si>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</si>
  <si>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</si>
  <si>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</si>
  <si>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</si>
  <si>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</si>
  <si>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</si>
  <si>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</si>
  <si>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</si>
  <si>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</si>
  <si>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</si>
  <si>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</si>
  <si>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</si>
  <si>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</si>
  <si>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</si>
  <si>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</si>
  <si>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</si>
  <si>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</si>
  <si>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</si>
  <si>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</si>
  <si>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</si>
  <si>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</si>
  <si>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</si>
  <si>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</si>
  <si>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</si>
  <si>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</si>
  <si>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</si>
  <si>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</si>
  <si>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</si>
  <si>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</si>
  <si>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</si>
  <si>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</si>
  <si>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</si>
  <si>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</si>
  <si>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</si>
  <si>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</si>
  <si>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</si>
  <si>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</si>
  <si>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</si>
  <si>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</si>
  <si>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</si>
  <si>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</si>
  <si>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</si>
  <si>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</si>
  <si>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</si>
  <si>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</si>
  <si>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</si>
  <si>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</si>
  <si>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</si>
  <si>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</si>
  <si>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</si>
  <si>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</si>
  <si>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</si>
  <si>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</si>
  <si>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</si>
  <si>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</si>
  <si>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</si>
  <si>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</si>
  <si>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</si>
  <si>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</si>
  <si>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</si>
  <si>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</si>
  <si>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</si>
  <si>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</si>
  <si>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</si>
  <si>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</si>
  <si>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</si>
  <si>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</si>
  <si>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</si>
  <si>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</si>
  <si>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</si>
  <si>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</si>
  <si>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</si>
  <si>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</si>
  <si>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</si>
  <si>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</si>
  <si>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</si>
  <si>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</si>
  <si>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</si>
  <si>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</si>
  <si>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</si>
  <si>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</si>
  <si>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</si>
  <si>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</si>
  <si>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</si>
  <si>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</si>
  <si>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</si>
  <si>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</si>
  <si>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</si>
  <si>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</si>
  <si>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</si>
  <si>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</si>
  <si>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</si>
  <si>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</si>
  <si>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</si>
  <si>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</si>
  <si>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</si>
  <si>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</si>
  <si>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</si>
  <si>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</si>
  <si>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</si>
  <si>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</si>
  <si>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</si>
  <si>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</si>
  <si>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</si>
  <si>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</si>
  <si>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</si>
  <si>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</si>
  <si>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</si>
  <si>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</si>
  <si>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</si>
  <si>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</si>
  <si>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</si>
  <si>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</si>
  <si>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</si>
  <si>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</si>
  <si>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</si>
  <si>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</si>
  <si>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</si>
  <si>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</si>
  <si>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</si>
  <si>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</si>
  <si>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</si>
  <si>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</si>
  <si>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</si>
  <si>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</si>
  <si>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</si>
  <si>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</si>
  <si>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</si>
  <si>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</si>
  <si>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</si>
  <si>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</si>
  <si>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</si>
  <si>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</si>
  <si>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</si>
  <si>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</si>
  <si>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</si>
  <si>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</si>
  <si>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</si>
  <si>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</si>
  <si>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</si>
  <si>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</si>
  <si>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</si>
  <si>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</si>
  <si>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</si>
  <si>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</si>
  <si>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</si>
  <si>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</si>
  <si>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</si>
  <si>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</si>
  <si>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</si>
  <si>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</si>
  <si>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</si>
  <si>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</si>
  <si>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</si>
  <si>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</si>
  <si>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</si>
  <si>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</si>
  <si>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</si>
  <si>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</si>
  <si>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</si>
  <si>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</si>
  <si>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</si>
  <si>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</si>
  <si>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</si>
  <si>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</si>
  <si>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</si>
  <si>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</si>
  <si>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</si>
  <si>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</si>
  <si>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</si>
  <si>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</si>
  <si>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</si>
  <si>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</si>
  <si>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</si>
  <si>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</si>
  <si>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</si>
  <si>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</si>
  <si>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</si>
  <si>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</si>
  <si>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</si>
  <si>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</si>
  <si>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</si>
  <si>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</si>
  <si>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</si>
  <si>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</si>
  <si>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</si>
  <si>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</si>
  <si>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</si>
  <si>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</si>
  <si>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</si>
  <si>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</si>
  <si>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</si>
  <si>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</si>
  <si>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</si>
  <si>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</si>
  <si>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</si>
  <si>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</si>
  <si>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</si>
  <si>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</si>
  <si>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</si>
  <si>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</si>
  <si>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</si>
  <si>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</si>
  <si>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</si>
  <si>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</si>
  <si>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</si>
  <si>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</si>
  <si>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</si>
  <si>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</si>
  <si>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</si>
  <si>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</si>
  <si>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</si>
  <si>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</si>
  <si>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</si>
  <si>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</si>
  <si>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</si>
  <si>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</si>
  <si>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</si>
  <si>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</si>
  <si>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</si>
  <si>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</si>
  <si>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</si>
  <si>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</si>
  <si>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</si>
  <si>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</si>
  <si>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</si>
  <si>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</si>
  <si>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</si>
  <si>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</si>
  <si>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</si>
  <si>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</si>
  <si>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</si>
  <si>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</si>
  <si>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</si>
  <si>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</si>
  <si>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</si>
  <si>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</si>
  <si>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</si>
  <si>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</si>
  <si>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</si>
  <si>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</si>
  <si>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</si>
  <si>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</si>
  <si>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</si>
  <si>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</si>
  <si>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</si>
  <si>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</si>
  <si>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</si>
  <si>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</si>
  <si>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</si>
  <si>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</si>
  <si>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</si>
  <si>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</si>
  <si>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</si>
  <si>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</si>
  <si>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</si>
  <si>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</si>
  <si>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</si>
  <si>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</si>
  <si>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</si>
  <si>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</si>
  <si>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</si>
  <si>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</si>
  <si>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</si>
  <si>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</si>
  <si>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</si>
  <si>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</si>
  <si>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</si>
  <si>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</si>
  <si>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</si>
  <si>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</si>
  <si>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</si>
  <si>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</si>
  <si>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</si>
  <si>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</si>
  <si>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</si>
  <si>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</si>
  <si>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</si>
  <si>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</si>
  <si>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</si>
  <si>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</si>
  <si>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</si>
  <si>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</si>
  <si>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</si>
  <si>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</si>
  <si>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</si>
  <si>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</si>
  <si>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</si>
  <si>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</si>
  <si>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</si>
  <si>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</si>
  <si>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</si>
  <si>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</si>
  <si>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</si>
  <si>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</si>
  <si>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</si>
  <si>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</si>
  <si>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</si>
  <si>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</si>
  <si>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</si>
  <si>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</si>
  <si>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</si>
  <si>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</si>
  <si>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</si>
  <si>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</si>
  <si>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</si>
  <si>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</si>
  <si>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</si>
  <si>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</si>
  <si>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</si>
  <si>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</si>
  <si>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</si>
  <si>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</si>
  <si>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</si>
  <si>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</si>
  <si>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</si>
  <si>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</si>
  <si>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</si>
  <si>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</si>
  <si>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</si>
  <si>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</si>
  <si>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</si>
  <si>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</si>
  <si>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</si>
  <si>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</si>
  <si>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</si>
  <si>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</si>
  <si>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</si>
  <si>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</si>
  <si>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</si>
  <si>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</si>
  <si>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</si>
  <si>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</si>
  <si>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</si>
  <si>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</si>
  <si>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</si>
  <si>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</si>
  <si>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</si>
  <si>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</si>
  <si>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</si>
  <si>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</si>
  <si>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</si>
  <si>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</si>
  <si>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</si>
  <si>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</si>
  <si>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</si>
  <si>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</si>
  <si>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</si>
  <si>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</si>
  <si>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</si>
  <si>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</si>
  <si>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</si>
  <si>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</si>
  <si>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</si>
  <si>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</si>
  <si>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</si>
  <si>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</si>
  <si>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</si>
  <si>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</si>
  <si>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</si>
  <si>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</si>
  <si>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</si>
  <si>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</si>
  <si>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</si>
  <si>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</si>
  <si>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</si>
  <si>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</si>
  <si>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</si>
  <si>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</si>
  <si>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</si>
  <si>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</si>
  <si>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</si>
  <si>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</si>
  <si>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</si>
  <si>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</si>
  <si>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</si>
  <si>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</si>
  <si>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</si>
  <si>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</si>
  <si>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</si>
  <si>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</si>
  <si>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</si>
  <si>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</si>
  <si>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</si>
  <si>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</si>
  <si>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</si>
  <si>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</si>
  <si>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</si>
  <si>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</si>
  <si>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</si>
  <si>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</si>
  <si>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</si>
  <si>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</si>
  <si>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</si>
  <si>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</si>
  <si>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</si>
  <si>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</si>
  <si>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</si>
  <si>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</si>
  <si>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</si>
  <si>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</si>
  <si>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</si>
  <si>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</si>
  <si>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</si>
  <si>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</si>
  <si>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</si>
  <si>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</si>
  <si>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</si>
  <si>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</si>
  <si>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</si>
  <si>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</si>
  <si>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</si>
  <si>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</si>
  <si>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</si>
  <si>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</si>
  <si>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</si>
  <si>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</si>
  <si>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</si>
  <si>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</si>
  <si>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</si>
  <si>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</si>
  <si>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</si>
  <si>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</si>
  <si>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</si>
  <si>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</si>
  <si>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</si>
  <si>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</si>
  <si>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</si>
  <si>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</si>
  <si>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</si>
  <si>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</si>
  <si>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</si>
  <si>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</si>
  <si>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</si>
  <si>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</si>
  <si>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</si>
  <si>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</si>
  <si>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</si>
  <si>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</si>
  <si>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</si>
  <si>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</si>
  <si>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</si>
  <si>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</si>
  <si>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</si>
  <si>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</si>
  <si>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</si>
  <si>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</si>
  <si>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</si>
  <si>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</si>
  <si>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</si>
  <si>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</si>
  <si>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</si>
  <si>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</si>
  <si>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</si>
  <si>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</si>
  <si>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</si>
  <si>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</si>
  <si>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</si>
  <si>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</si>
  <si>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</si>
  <si>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</si>
  <si>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</si>
  <si>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</si>
  <si>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</si>
  <si>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</si>
  <si>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</si>
  <si>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</si>
  <si>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</si>
  <si>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</si>
  <si>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</si>
  <si>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</si>
  <si>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</si>
  <si>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</si>
  <si>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</si>
  <si>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</si>
  <si>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</si>
  <si>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</si>
  <si>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</si>
  <si>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</si>
  <si>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</si>
  <si>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</si>
  <si>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</si>
  <si>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</si>
  <si>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</si>
  <si>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</si>
  <si>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</si>
  <si>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</si>
  <si>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</si>
  <si>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</si>
  <si>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</si>
  <si>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</si>
  <si>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</si>
  <si>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</si>
  <si>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</si>
  <si>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</si>
  <si>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</si>
  <si>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</si>
  <si>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</si>
  <si>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</si>
  <si>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</si>
  <si>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</si>
  <si>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</si>
  <si>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</si>
  <si>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</si>
  <si>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</si>
  <si>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</si>
  <si>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</si>
  <si>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</si>
  <si>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</si>
  <si>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</si>
  <si>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</si>
  <si>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</si>
  <si>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</si>
  <si>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</si>
  <si>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</si>
  <si>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</si>
  <si>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</si>
  <si>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</si>
  <si>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</si>
  <si>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</si>
  <si>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</si>
  <si>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</si>
  <si>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</si>
  <si>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</si>
  <si>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</si>
  <si>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</si>
  <si>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</si>
  <si>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</si>
  <si>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</si>
  <si>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</si>
  <si>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</si>
  <si>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</si>
  <si>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</si>
  <si>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</si>
  <si>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</si>
  <si>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</si>
  <si>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</si>
  <si>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</si>
  <si>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</si>
  <si>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</si>
  <si>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</si>
  <si>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</si>
  <si>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</si>
  <si>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</si>
  <si>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</si>
  <si>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</si>
  <si>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</si>
  <si>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</si>
  <si>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</si>
  <si>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</si>
  <si>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</si>
  <si>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</si>
  <si>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</si>
  <si>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</si>
  <si>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</si>
  <si>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</si>
  <si>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</si>
  <si>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</si>
  <si>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</si>
  <si>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</si>
  <si>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</si>
  <si>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</si>
  <si>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</si>
  <si>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</si>
  <si>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</si>
  <si>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</si>
  <si>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</si>
  <si>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</si>
  <si>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</si>
  <si>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</si>
  <si>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</si>
  <si>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</si>
  <si>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</si>
  <si>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</si>
  <si>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</si>
  <si>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</si>
  <si>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</si>
  <si>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</si>
  <si>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</si>
  <si>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</si>
  <si>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</si>
  <si>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</si>
  <si>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</si>
  <si>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</si>
  <si>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</si>
  <si>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</si>
  <si>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</si>
  <si>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</si>
  <si>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</si>
  <si>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</si>
  <si>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</si>
  <si>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</si>
  <si>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</si>
  <si>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</si>
  <si>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</si>
  <si>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</si>
  <si>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</si>
  <si>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</si>
  <si>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</si>
  <si>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</si>
  <si>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</si>
  <si>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</si>
  <si>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</si>
  <si>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</si>
  <si>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</si>
  <si>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</si>
  <si>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</si>
  <si>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</si>
  <si>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</si>
  <si>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</si>
  <si>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</si>
  <si>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</si>
  <si>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</si>
  <si>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</si>
  <si>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</si>
  <si>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</si>
  <si>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</si>
  <si>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</si>
  <si>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</si>
  <si>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</si>
  <si>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</si>
  <si>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</si>
  <si>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</si>
  <si>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</si>
  <si>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</si>
  <si>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</si>
  <si>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</si>
  <si>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</si>
  <si>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</si>
  <si>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</si>
  <si>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</si>
  <si>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</si>
  <si>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</si>
  <si>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</si>
  <si>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</si>
  <si>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</si>
  <si>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</si>
  <si>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</si>
  <si>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</si>
  <si>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</si>
  <si>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</si>
  <si>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</si>
  <si>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</si>
  <si>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</si>
  <si>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</si>
  <si>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</si>
  <si>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</si>
  <si>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</si>
  <si>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</si>
  <si>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</si>
  <si>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</si>
  <si>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</si>
  <si>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</si>
  <si>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</si>
  <si>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</si>
  <si>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</si>
  <si>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</si>
  <si>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</si>
  <si>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</si>
  <si>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</si>
  <si>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</si>
  <si>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</si>
  <si>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</si>
  <si>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</si>
  <si>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</si>
  <si>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</si>
  <si>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</si>
  <si>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</si>
  <si>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</si>
  <si>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</si>
  <si>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</si>
  <si>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</si>
  <si>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</si>
  <si>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</si>
  <si>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</si>
  <si>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</si>
  <si>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</si>
  <si>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</si>
  <si>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</si>
  <si>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</si>
  <si>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</si>
  <si>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</si>
  <si>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</si>
  <si>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</si>
  <si>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</si>
  <si>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</si>
  <si>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</si>
  <si>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</si>
  <si>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</si>
  <si>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</si>
  <si>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</si>
  <si>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</si>
  <si>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</si>
  <si>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</si>
  <si>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</si>
  <si>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</si>
  <si>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</si>
  <si>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</si>
  <si>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</si>
  <si>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</si>
  <si>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</si>
  <si>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</si>
  <si>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</si>
  <si>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</si>
  <si>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</si>
  <si>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</si>
  <si>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</si>
  <si>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</si>
  <si>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</si>
  <si>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</si>
  <si>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</si>
  <si>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</si>
  <si>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</si>
  <si>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</si>
  <si>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</si>
  <si>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</si>
  <si>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</si>
  <si>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</si>
  <si>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</si>
  <si>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</si>
  <si>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</si>
  <si>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</si>
  <si>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</si>
  <si>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</si>
  <si>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</si>
  <si>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</si>
  <si>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</si>
  <si>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</si>
  <si>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</si>
  <si>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</si>
  <si>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</si>
  <si>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</si>
  <si>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</si>
  <si>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</si>
  <si>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</si>
  <si>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</si>
  <si>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</si>
  <si>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</si>
  <si>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</si>
  <si>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</si>
  <si>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</si>
  <si>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</si>
  <si>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</si>
  <si>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</si>
  <si>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</si>
  <si>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</si>
  <si>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</si>
  <si>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</si>
  <si>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</si>
  <si>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</si>
  <si>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</si>
  <si>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</si>
  <si>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</si>
  <si>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</si>
  <si>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</si>
  <si>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</si>
  <si>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</si>
  <si>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</si>
  <si>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</si>
  <si>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</si>
  <si>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</si>
  <si>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</si>
  <si>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</si>
  <si>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</si>
  <si>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</si>
  <si>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</si>
  <si>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</si>
  <si>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</si>
  <si>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</si>
  <si>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</si>
  <si>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</si>
  <si>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</si>
  <si>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</si>
  <si>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</si>
  <si>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</si>
  <si>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</si>
  <si>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</si>
  <si>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</si>
  <si>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</si>
  <si>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</si>
  <si>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</si>
  <si>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</si>
  <si>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</si>
  <si>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</si>
  <si>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</si>
  <si>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</si>
  <si>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</si>
  <si>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</si>
  <si>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</si>
  <si>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</si>
  <si>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</si>
  <si>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</si>
  <si>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</si>
  <si>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</si>
  <si>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</si>
  <si>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</si>
  <si>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</si>
  <si>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</si>
  <si>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</si>
  <si>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</si>
  <si>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</si>
  <si>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</si>
  <si>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</si>
  <si>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</si>
  <si>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</si>
  <si>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</si>
  <si>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</si>
  <si>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</si>
  <si>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</si>
  <si>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</si>
  <si>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</si>
  <si>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</si>
  <si>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</si>
  <si>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</si>
  <si>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</si>
  <si>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</si>
  <si>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</si>
  <si>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</si>
  <si>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</si>
  <si>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</si>
  <si>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</si>
  <si>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</si>
  <si>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</si>
  <si>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</si>
  <si>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</si>
  <si>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</si>
  <si>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</si>
  <si>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</si>
  <si>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</si>
  <si>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</si>
  <si>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</si>
  <si>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</si>
  <si>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</si>
  <si>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</si>
  <si>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</si>
  <si>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</si>
  <si>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</si>
  <si>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</si>
  <si>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</si>
  <si>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</si>
  <si>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</si>
  <si>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</si>
  <si>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</si>
  <si>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</si>
  <si>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</si>
  <si>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</si>
  <si>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</si>
  <si>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</si>
  <si>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</si>
  <si>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</si>
  <si>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</si>
  <si>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</si>
  <si>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</si>
  <si>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</si>
  <si>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</si>
  <si>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</si>
  <si>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</si>
  <si>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</si>
  <si>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</si>
  <si>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</si>
  <si>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</si>
  <si>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</si>
  <si>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</si>
  <si>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</si>
  <si>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</si>
  <si>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</si>
  <si>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</si>
  <si>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</si>
  <si>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</si>
  <si>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</si>
  <si>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</si>
  <si>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</si>
  <si>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</si>
  <si>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</si>
  <si>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</si>
  <si>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</si>
  <si>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</si>
  <si>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</si>
  <si>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</si>
  <si>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</si>
  <si>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</si>
  <si>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</si>
  <si>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</si>
  <si>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</si>
  <si>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</si>
  <si>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</si>
  <si>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</si>
  <si>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</si>
  <si>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</si>
  <si>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</si>
  <si>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</si>
  <si>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</si>
  <si>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</si>
  <si>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</si>
  <si>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</si>
  <si>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</si>
  <si>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</si>
  <si>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</si>
  <si>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</si>
  <si>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</si>
  <si>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</si>
  <si>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</si>
  <si>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</si>
  <si>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</si>
  <si>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</si>
  <si>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</si>
  <si>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</si>
  <si>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</si>
  <si>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</si>
  <si>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</si>
  <si>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</si>
  <si>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</si>
  <si>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</si>
  <si>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</si>
  <si>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</si>
  <si>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</si>
  <si>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</si>
  <si>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</si>
  <si>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</si>
  <si>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</si>
  <si>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</si>
  <si>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</si>
  <si>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</si>
  <si>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</si>
  <si>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</si>
  <si>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</si>
  <si>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</si>
  <si>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</si>
  <si>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</si>
  <si>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</si>
  <si>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</si>
  <si>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</si>
  <si>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</si>
  <si>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</si>
  <si>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</si>
  <si>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</si>
  <si>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</si>
  <si>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</si>
  <si>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</si>
  <si>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</si>
  <si>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</si>
  <si>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</si>
  <si>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</si>
  <si>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</si>
  <si>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</si>
  <si>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</si>
  <si>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</si>
  <si>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</si>
  <si>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</si>
  <si>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</si>
  <si>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</si>
  <si>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</si>
  <si>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</si>
  <si>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</si>
  <si>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</si>
  <si>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</si>
  <si>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</si>
  <si>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</si>
  <si>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</si>
  <si>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</si>
  <si>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</si>
  <si>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</si>
  <si>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</si>
  <si>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</si>
  <si>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</si>
  <si>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</si>
  <si>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</si>
  <si>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</si>
  <si>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</si>
  <si>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</si>
  <si>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</si>
  <si>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</si>
  <si>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</si>
  <si>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</si>
  <si>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</si>
  <si>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</si>
  <si>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</si>
  <si>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</si>
  <si>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</si>
  <si>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</si>
  <si>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</si>
  <si>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</si>
  <si>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</si>
  <si>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</si>
  <si>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</si>
  <si>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</si>
  <si>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</si>
  <si>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</si>
  <si>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</si>
  <si>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</si>
  <si>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</si>
  <si>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</si>
  <si>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</si>
  <si>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</si>
  <si>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</si>
  <si>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</si>
  <si>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</si>
  <si>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</si>
  <si>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</si>
  <si>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</si>
  <si>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</si>
  <si>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</si>
  <si>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</si>
  <si>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</si>
  <si>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</si>
  <si>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</si>
  <si>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</si>
  <si>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</si>
  <si>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</si>
  <si>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</si>
  <si>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</si>
  <si>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</si>
  <si>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</si>
  <si>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</si>
  <si>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</si>
  <si>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</si>
  <si>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</si>
  <si>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</si>
  <si>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</si>
  <si>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</si>
  <si>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</si>
  <si>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</si>
  <si>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</si>
  <si>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</si>
  <si>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</si>
  <si>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</si>
  <si>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</si>
  <si>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</si>
  <si>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</si>
  <si>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</si>
  <si>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</si>
  <si>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</si>
  <si>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</si>
  <si>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</si>
  <si>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</si>
  <si>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</si>
  <si>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</si>
  <si>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</si>
  <si>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</si>
  <si>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</si>
  <si>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</si>
  <si>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</si>
  <si>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</si>
  <si>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</si>
  <si>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</si>
  <si>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</si>
  <si>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</si>
  <si>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</si>
  <si>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</si>
  <si>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</si>
  <si>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</si>
  <si>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</si>
  <si>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</si>
  <si>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</si>
  <si>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</si>
  <si>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</si>
  <si>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</si>
  <si>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</si>
  <si>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</si>
  <si>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</si>
  <si>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</si>
  <si>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</si>
  <si>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</si>
  <si>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</si>
  <si>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</si>
  <si>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</si>
  <si>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</si>
  <si>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</si>
  <si>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</si>
  <si>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</si>
  <si>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</si>
  <si>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</si>
  <si>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</si>
  <si>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</si>
  <si>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</si>
  <si>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</si>
  <si>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</si>
  <si>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</si>
  <si>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</si>
  <si>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</si>
  <si>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</si>
  <si>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</si>
  <si>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</si>
  <si>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</si>
  <si>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</si>
  <si>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</si>
  <si>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</si>
  <si>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</si>
  <si>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</si>
  <si>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</si>
  <si>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</si>
  <si>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</si>
  <si>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</si>
  <si>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</si>
  <si>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</si>
  <si>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</si>
  <si>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</si>
  <si>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</si>
  <si>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</si>
  <si>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</si>
  <si>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</si>
  <si>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</si>
  <si>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</si>
  <si>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</si>
  <si>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</si>
  <si>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</si>
  <si>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</si>
  <si>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</si>
  <si>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</si>
  <si>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</si>
  <si>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</si>
  <si>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</si>
  <si>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</si>
  <si>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</si>
  <si>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</si>
  <si>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</si>
  <si>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</si>
  <si>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</si>
  <si>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</si>
  <si>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</si>
  <si>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</si>
  <si>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</si>
  <si>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</si>
  <si>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</si>
  <si>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</si>
  <si>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</si>
  <si>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</si>
  <si>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</si>
  <si>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</si>
  <si>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</si>
  <si>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</si>
  <si>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</si>
  <si>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</si>
  <si>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</si>
  <si>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</si>
  <si>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</si>
  <si>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</si>
  <si>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</si>
  <si>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</si>
  <si>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</si>
  <si>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</si>
  <si>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</si>
  <si>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</si>
  <si>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</si>
  <si>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</si>
  <si>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</si>
  <si>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</si>
  <si>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</si>
  <si>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</si>
  <si>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</si>
  <si>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</si>
  <si>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</si>
  <si>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</si>
  <si>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</si>
  <si>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</si>
  <si>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</si>
  <si>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</si>
  <si>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</si>
  <si>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</si>
  <si>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</si>
  <si>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</si>
  <si>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</si>
  <si>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</si>
  <si>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</si>
  <si>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</si>
  <si>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</si>
  <si>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</si>
  <si>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</si>
  <si>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</si>
  <si>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</si>
  <si>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</si>
  <si>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</si>
  <si>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</si>
  <si>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</si>
  <si>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</si>
  <si>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</si>
  <si>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</si>
  <si>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</si>
  <si>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</si>
  <si>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</si>
  <si>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</si>
  <si>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</si>
  <si>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</si>
  <si>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</si>
  <si>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</si>
  <si>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</si>
  <si>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</si>
  <si>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</si>
  <si>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</si>
  <si>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</si>
  <si>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</si>
  <si>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</si>
  <si>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</si>
  <si>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</si>
  <si>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</si>
  <si>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</si>
  <si>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</si>
  <si>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</si>
  <si>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</si>
  <si>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</si>
  <si>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</si>
  <si>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</si>
  <si>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</si>
  <si>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</si>
  <si>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</si>
  <si>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</si>
  <si>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</si>
  <si>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</si>
  <si>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</si>
  <si>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</si>
  <si>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</si>
  <si>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</si>
  <si>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</si>
  <si>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</si>
  <si>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</si>
  <si>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</si>
  <si>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</si>
  <si>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</si>
  <si>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</si>
  <si>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</si>
  <si>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</si>
  <si>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</si>
  <si>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</si>
  <si>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</si>
  <si>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</si>
  <si>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</si>
  <si>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</si>
  <si>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</si>
  <si>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</si>
  <si>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</si>
  <si>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</si>
  <si>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</si>
  <si>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</si>
  <si>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</si>
  <si>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</si>
  <si>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</si>
  <si>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</si>
  <si>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</si>
  <si>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</si>
  <si>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</si>
  <si>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</si>
  <si>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</si>
  <si>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</si>
  <si>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</si>
  <si>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</si>
  <si>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</si>
  <si>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</si>
  <si>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</si>
  <si>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</si>
  <si>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</si>
  <si>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</si>
  <si>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</si>
  <si>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</si>
  <si>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</si>
  <si>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</si>
  <si>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</si>
  <si>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</si>
  <si>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</si>
  <si>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</si>
  <si>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</si>
  <si>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</si>
  <si>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</si>
  <si>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</si>
  <si>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</si>
  <si>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</si>
  <si>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</si>
  <si>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</si>
  <si>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</si>
  <si>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</si>
  <si>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</si>
  <si>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</si>
  <si>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</si>
  <si>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</si>
  <si>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</si>
  <si>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</si>
  <si>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</si>
  <si>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</si>
  <si>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</si>
  <si>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</si>
  <si>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</si>
  <si>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</si>
  <si>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</si>
  <si>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</si>
  <si>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</si>
  <si>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</si>
  <si>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</si>
  <si>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</si>
  <si>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</si>
  <si>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</si>
  <si>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</si>
  <si>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</si>
  <si>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</si>
  <si>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</si>
  <si>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</si>
  <si>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</si>
  <si>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</si>
  <si>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</si>
  <si>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</si>
  <si>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</si>
  <si>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</si>
  <si>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</si>
  <si>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</si>
  <si>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</si>
  <si>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</si>
  <si>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</si>
  <si>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</si>
  <si>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</si>
  <si>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</si>
  <si>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</si>
  <si>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</si>
  <si>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</si>
  <si>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</si>
  <si>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</si>
  <si>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</si>
  <si>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</si>
  <si>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</si>
  <si>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</si>
  <si>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</si>
  <si>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</si>
  <si>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</si>
  <si>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</si>
  <si>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</si>
  <si>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</si>
  <si>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</si>
  <si>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</si>
  <si>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</si>
  <si>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</si>
  <si>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</si>
  <si>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</si>
  <si>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</si>
  <si>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</si>
  <si>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</si>
  <si>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</si>
  <si>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</si>
  <si>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</si>
  <si>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</si>
  <si>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</si>
  <si>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</si>
  <si>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</si>
  <si>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</si>
  <si>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</si>
  <si>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</si>
  <si>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</si>
  <si>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</si>
  <si>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</si>
  <si>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</si>
  <si>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</si>
  <si>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</si>
  <si>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</si>
  <si>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</si>
  <si>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</si>
  <si>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</si>
  <si>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</si>
  <si>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</si>
  <si>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</si>
  <si>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</si>
  <si>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</si>
  <si>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</si>
  <si>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</si>
  <si>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</si>
  <si>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</si>
  <si>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</si>
  <si>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</si>
  <si>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</si>
  <si>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</si>
  <si>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</si>
  <si>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</si>
  <si>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</si>
  <si>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</si>
  <si>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</si>
  <si>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</si>
  <si>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</si>
  <si>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</si>
  <si>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</si>
  <si>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</si>
  <si>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</si>
  <si>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</si>
  <si>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</si>
  <si>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</si>
  <si>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</si>
  <si>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</si>
  <si>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</si>
  <si>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</si>
  <si>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</si>
  <si>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</si>
  <si>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</si>
  <si>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</si>
  <si>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</si>
  <si>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</si>
  <si>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</si>
  <si>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</si>
  <si>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</si>
  <si>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</si>
  <si>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</si>
  <si>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</si>
  <si>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</si>
  <si>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</si>
  <si>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</si>
  <si>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</si>
  <si>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</si>
  <si>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</si>
  <si>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</si>
  <si>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</si>
  <si>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</si>
  <si>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</si>
  <si>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</si>
  <si>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</si>
  <si>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</si>
  <si>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</si>
  <si>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</si>
  <si>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</si>
  <si>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</si>
  <si>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</si>
  <si>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</si>
  <si>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</si>
  <si>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</si>
  <si>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</si>
  <si>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</si>
  <si>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</si>
  <si>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</si>
  <si>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</si>
  <si>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</si>
  <si>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</si>
  <si>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</si>
  <si>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</si>
  <si>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</si>
  <si>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</si>
  <si>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</si>
  <si>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</si>
  <si>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</si>
  <si>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</si>
  <si>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</si>
  <si>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</si>
  <si>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</si>
  <si>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</si>
  <si>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</si>
  <si>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</si>
  <si>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</si>
  <si>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</si>
  <si>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</si>
  <si>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</si>
  <si>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</si>
  <si>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</si>
  <si>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</si>
  <si>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</si>
  <si>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</si>
  <si>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</si>
  <si>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</si>
  <si>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</si>
  <si>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</si>
  <si>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</si>
  <si>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</si>
  <si>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</si>
  <si>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</si>
  <si>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</si>
  <si>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</si>
  <si>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</si>
  <si>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</si>
  <si>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</si>
  <si>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</si>
  <si>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</si>
  <si>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</si>
  <si>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</si>
  <si>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</si>
  <si>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</si>
  <si>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</si>
  <si>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</si>
  <si>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</si>
  <si>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</si>
  <si>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</si>
  <si>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</si>
  <si>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</si>
  <si>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</si>
  <si>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</si>
  <si>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</si>
  <si>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</si>
  <si>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</si>
  <si>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</si>
  <si>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</si>
  <si>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</si>
  <si>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</si>
  <si>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</si>
  <si>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</si>
  <si>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</si>
  <si>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</si>
  <si>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</si>
  <si>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</si>
  <si>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</si>
  <si>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</si>
  <si>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</si>
  <si>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</si>
  <si>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</si>
  <si>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</si>
  <si>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</si>
  <si>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</si>
  <si>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</si>
  <si>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</si>
  <si>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</si>
  <si>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</si>
  <si>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</si>
  <si>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</si>
  <si>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</si>
  <si>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</si>
  <si>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</si>
  <si>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</si>
  <si>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</si>
  <si>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</si>
  <si>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</si>
  <si>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</si>
  <si>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</si>
  <si>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</si>
  <si>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</si>
  <si>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</si>
  <si>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</si>
  <si>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</si>
  <si>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</si>
  <si>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</si>
  <si>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</si>
  <si>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</si>
  <si>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</si>
  <si>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</si>
  <si>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</si>
  <si>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</si>
  <si>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</si>
  <si>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</si>
  <si>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</si>
  <si>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</si>
  <si>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</si>
  <si>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</si>
  <si>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</si>
  <si>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</si>
  <si>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</si>
  <si>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</si>
  <si>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</si>
  <si>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</si>
  <si>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</si>
  <si>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</si>
  <si>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</si>
  <si>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</si>
  <si>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</si>
  <si>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</si>
  <si>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</si>
  <si>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</si>
  <si>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</si>
  <si>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</si>
  <si>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</si>
  <si>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</si>
  <si>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</si>
  <si>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</si>
  <si>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</si>
  <si>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</si>
  <si>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</si>
  <si>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</si>
  <si>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</si>
  <si>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</si>
  <si>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</si>
  <si>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</si>
  <si>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</si>
  <si>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</si>
  <si>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</si>
  <si>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</si>
  <si>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</si>
  <si>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</si>
  <si>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</si>
  <si>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</si>
  <si>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</si>
  <si>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</si>
  <si>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</si>
  <si>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</si>
  <si>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</si>
  <si>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</si>
  <si>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</si>
  <si>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</si>
  <si>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</si>
  <si>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</si>
  <si>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</si>
  <si>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</si>
  <si>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</si>
  <si>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</si>
  <si>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</si>
  <si>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</si>
  <si>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</si>
  <si>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</si>
  <si>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</si>
  <si>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</si>
  <si>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</si>
  <si>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</si>
  <si>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</si>
  <si>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</si>
  <si>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</si>
  <si>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</si>
  <si>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</si>
  <si>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</si>
  <si>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</si>
  <si>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</si>
  <si>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</si>
  <si>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</si>
  <si>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</si>
  <si>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</si>
  <si>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</si>
  <si>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</si>
  <si>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</si>
  <si>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</si>
  <si>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</si>
  <si>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</si>
  <si>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</si>
  <si>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</si>
  <si>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</si>
  <si>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</si>
  <si>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</si>
  <si>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</si>
  <si>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</si>
  <si>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</si>
  <si>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</si>
  <si>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</si>
  <si>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</si>
  <si>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</si>
  <si>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</si>
  <si>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</si>
  <si>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</si>
  <si>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</si>
  <si>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</si>
  <si>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</si>
  <si>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</si>
  <si>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</si>
  <si>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</si>
  <si>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</si>
  <si>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</si>
  <si>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</si>
  <si>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</si>
  <si>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</si>
  <si>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</si>
  <si>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</si>
  <si>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</si>
  <si>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</si>
  <si>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</si>
  <si>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</si>
  <si>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</si>
  <si>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</si>
  <si>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</si>
  <si>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</si>
  <si>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</si>
  <si>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</si>
  <si>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</si>
  <si>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</si>
  <si>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</si>
  <si>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</si>
  <si>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</si>
  <si>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</si>
  <si>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</si>
  <si>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</si>
  <si>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</si>
  <si>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</si>
  <si>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</si>
  <si>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</si>
  <si>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</si>
  <si>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</si>
  <si>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</si>
  <si>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</si>
  <si>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</si>
  <si>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</si>
  <si>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</si>
  <si>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</si>
  <si>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</si>
  <si>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</si>
  <si>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</si>
  <si>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</si>
  <si>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</si>
  <si>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</si>
  <si>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</si>
  <si>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</si>
  <si>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</si>
  <si>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</si>
  <si>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</si>
  <si>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</si>
  <si>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</si>
  <si>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</si>
  <si>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</si>
  <si>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</si>
  <si>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</si>
  <si>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</si>
  <si>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</si>
  <si>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</si>
  <si>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</si>
  <si>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</si>
  <si>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</si>
  <si>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</si>
  <si>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</si>
  <si>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</si>
  <si>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</si>
  <si>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</si>
  <si>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</si>
  <si>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</si>
  <si>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</si>
  <si>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</si>
  <si>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</si>
  <si>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</si>
  <si>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</si>
  <si>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</si>
  <si>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</si>
  <si>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</si>
  <si>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</si>
  <si>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</si>
  <si>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</si>
  <si>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</si>
  <si>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</si>
  <si>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</si>
  <si>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</si>
  <si>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</si>
  <si>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</si>
  <si>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</si>
  <si>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</si>
  <si>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</si>
  <si>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</si>
  <si>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</si>
  <si>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</si>
  <si>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</si>
  <si>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</si>
  <si>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</si>
  <si>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</si>
  <si>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</si>
  <si>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</si>
  <si>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</si>
  <si>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</si>
  <si>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</si>
  <si>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</si>
  <si>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</si>
  <si>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</si>
  <si>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</si>
  <si>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</si>
  <si>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</si>
  <si>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</si>
  <si>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</si>
  <si>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</si>
  <si>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</si>
  <si>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</si>
  <si>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</si>
  <si>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</si>
  <si>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</si>
  <si>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</si>
  <si>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</si>
  <si>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</si>
  <si>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</si>
  <si>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</si>
  <si>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</si>
  <si>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</si>
  <si>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</si>
  <si>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</si>
  <si>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</si>
  <si>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</si>
  <si>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</si>
  <si>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</si>
  <si>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</si>
  <si>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</si>
  <si>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</si>
  <si>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</si>
  <si>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</si>
  <si>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</si>
  <si>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</si>
  <si>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</si>
  <si>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</si>
  <si>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</si>
  <si>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</si>
  <si>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</si>
  <si>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</si>
  <si>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</si>
  <si>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</si>
  <si>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</si>
  <si>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</si>
  <si>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</si>
  <si>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</si>
  <si>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</si>
  <si>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</si>
  <si>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</si>
  <si>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</si>
  <si>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</si>
  <si>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</si>
  <si>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</si>
  <si>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</si>
  <si>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</si>
  <si>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</si>
  <si>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</si>
  <si>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</si>
  <si>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</si>
  <si>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</si>
  <si>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</si>
  <si>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</si>
  <si>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</si>
  <si>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</si>
  <si>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</si>
  <si>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</si>
  <si>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</si>
  <si>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</si>
  <si>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</si>
  <si>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</si>
  <si>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</si>
  <si>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</si>
  <si>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</si>
  <si>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</si>
  <si>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</si>
  <si>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</si>
  <si>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</si>
  <si>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</si>
  <si>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</si>
  <si>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</si>
  <si>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</si>
  <si>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</si>
  <si>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</si>
  <si>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</si>
  <si>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</si>
  <si>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</si>
  <si>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</si>
  <si>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</si>
  <si>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</si>
  <si>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</si>
  <si>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</si>
  <si>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</si>
  <si>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</si>
  <si>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</si>
  <si>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</si>
  <si>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</si>
  <si>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</si>
  <si>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</si>
  <si>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</si>
  <si>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</si>
  <si>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</si>
  <si>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</si>
  <si>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</si>
  <si>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</si>
  <si>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</si>
  <si>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</si>
  <si>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</si>
  <si>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</si>
  <si>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</si>
  <si>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</si>
  <si>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</si>
  <si>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</si>
  <si>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</si>
  <si>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</si>
  <si>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</si>
  <si>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</si>
  <si>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</si>
  <si>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</si>
  <si>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</si>
  <si>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</si>
  <si>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</si>
  <si>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</si>
  <si>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</si>
  <si>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</si>
  <si>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</si>
  <si>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</si>
  <si>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</si>
  <si>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</si>
  <si>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</si>
  <si>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</si>
  <si>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</si>
  <si>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</si>
  <si>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</si>
  <si>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</si>
  <si>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</si>
  <si>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</si>
  <si>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</si>
  <si>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</si>
  <si>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</si>
  <si>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</si>
  <si>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</si>
  <si>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</si>
  <si>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</si>
  <si>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</si>
  <si>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</si>
  <si>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</si>
  <si>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</si>
  <si>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</si>
  <si>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</si>
  <si>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</si>
  <si>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</si>
  <si>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</si>
  <si>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</si>
  <si>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</si>
  <si>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</si>
  <si>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</si>
  <si>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</si>
  <si>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</si>
  <si>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</si>
  <si>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</si>
  <si>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</si>
  <si>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</si>
  <si>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</si>
  <si>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</si>
  <si>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</si>
  <si>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</si>
  <si>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</si>
  <si>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</si>
  <si>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</si>
  <si>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</si>
  <si>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</si>
  <si>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</si>
  <si>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</si>
  <si>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</si>
  <si>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</si>
  <si>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</si>
  <si>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</si>
  <si>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</si>
  <si>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</si>
  <si>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</si>
  <si>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</si>
  <si>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</si>
  <si>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</si>
  <si>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</si>
  <si>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</si>
  <si>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</si>
  <si>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</si>
  <si>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</si>
  <si>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</si>
  <si>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</si>
  <si>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</si>
  <si>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</si>
  <si>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</si>
  <si>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</si>
  <si>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</si>
  <si>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</si>
  <si>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</si>
  <si>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</si>
  <si>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</si>
  <si>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</si>
  <si>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</si>
  <si>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</si>
  <si>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</si>
  <si>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</si>
  <si>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</si>
  <si>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</si>
  <si>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</si>
  <si>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</si>
  <si>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</si>
  <si>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</si>
  <si>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</si>
  <si>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</si>
  <si>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</si>
  <si>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</si>
  <si>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</si>
  <si>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</si>
  <si>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</si>
  <si>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</si>
  <si>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</si>
  <si>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</si>
  <si>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</si>
  <si>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</si>
  <si>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</si>
  <si>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</si>
  <si>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</si>
  <si>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</si>
  <si>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</si>
  <si>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</si>
  <si>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</si>
  <si>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</si>
  <si>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</si>
  <si>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</si>
  <si>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</si>
  <si>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</si>
  <si>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</si>
  <si>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</si>
  <si>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</si>
  <si>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</si>
  <si>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</si>
  <si>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</si>
  <si>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</si>
  <si>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</si>
  <si>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</si>
  <si>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</si>
  <si>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</si>
  <si>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</si>
  <si>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</si>
  <si>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</si>
  <si>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</si>
  <si>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</si>
  <si>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</si>
  <si>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</si>
  <si>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</si>
  <si>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</si>
  <si>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</si>
  <si>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</si>
  <si>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</si>
  <si>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</si>
  <si>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</si>
  <si>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</si>
  <si>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</si>
  <si>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</si>
  <si>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</si>
  <si>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</si>
  <si>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</si>
  <si>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</si>
  <si>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</si>
  <si>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</si>
  <si>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</si>
  <si>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</si>
  <si>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</si>
  <si>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</si>
  <si>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</si>
  <si>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</si>
  <si>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</si>
  <si>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</si>
  <si>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</si>
  <si>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</si>
  <si>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</si>
  <si>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</si>
  <si>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</si>
  <si>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</si>
  <si>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</si>
  <si>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</si>
  <si>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</si>
  <si>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</si>
  <si>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</si>
  <si>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</si>
  <si>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</si>
  <si>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</si>
  <si>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</si>
  <si>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</si>
  <si>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</si>
  <si>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</si>
  <si>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</si>
  <si>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</si>
  <si>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</si>
  <si>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</si>
  <si>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</si>
  <si>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</si>
  <si>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</si>
  <si>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</si>
  <si>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</si>
  <si>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</si>
  <si>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</si>
  <si>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</si>
  <si>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</si>
  <si>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</si>
  <si>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</si>
  <si>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</si>
  <si>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</si>
  <si>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</si>
  <si>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</si>
  <si>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</si>
  <si>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</si>
  <si>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</si>
  <si>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</si>
  <si>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</si>
  <si>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</si>
  <si>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</si>
  <si>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</si>
  <si>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</si>
  <si>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</si>
  <si>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</si>
  <si>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</si>
  <si>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</si>
  <si>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</si>
  <si>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</si>
  <si>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</si>
  <si>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</si>
  <si>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</si>
  <si>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</si>
  <si>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</si>
  <si>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</si>
  <si>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</si>
  <si>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</si>
  <si>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</si>
  <si>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</si>
  <si>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</si>
  <si>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</si>
  <si>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</si>
  <si>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</si>
  <si>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</si>
  <si>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</si>
  <si>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</si>
  <si>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</si>
  <si>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</si>
  <si>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</si>
  <si>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</si>
  <si>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</si>
  <si>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</si>
  <si>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</si>
  <si>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</si>
  <si>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</si>
  <si>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</si>
  <si>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</si>
  <si>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</si>
  <si>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</si>
  <si>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</si>
  <si>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</si>
  <si>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</si>
  <si>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</si>
  <si>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</si>
  <si>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</si>
  <si>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</si>
  <si>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</si>
  <si>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</si>
  <si>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</si>
  <si>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</si>
  <si>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</si>
  <si>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</si>
  <si>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</si>
  <si>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</si>
  <si>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</si>
  <si>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</si>
  <si>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</si>
  <si>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</si>
  <si>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</si>
  <si>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</si>
  <si>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</si>
  <si>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</si>
  <si>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</si>
  <si>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</si>
  <si>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</si>
  <si>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</si>
  <si>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</si>
  <si>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</si>
  <si>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</si>
  <si>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</si>
  <si>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</si>
  <si>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</si>
  <si>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</si>
  <si>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</si>
  <si>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</si>
  <si>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</si>
  <si>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</si>
  <si>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</si>
  <si>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</si>
  <si>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</si>
  <si>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</si>
  <si>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</si>
  <si>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</si>
  <si>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</si>
  <si>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</si>
  <si>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</si>
  <si>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</si>
  <si>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</si>
  <si>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</si>
  <si>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</si>
  <si>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</si>
  <si>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</si>
  <si>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</si>
  <si>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</si>
  <si>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</si>
  <si>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</si>
  <si>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</si>
  <si>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</si>
  <si>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</si>
  <si>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</si>
  <si>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</si>
  <si>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</si>
  <si>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</si>
  <si>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</si>
  <si>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</si>
  <si>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</si>
  <si>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</si>
  <si>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</si>
  <si>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</si>
  <si>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</si>
  <si>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</si>
  <si>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</si>
  <si>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</si>
  <si>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</si>
  <si>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</si>
  <si>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</si>
  <si>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</si>
  <si>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</si>
  <si>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</si>
  <si>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</si>
  <si>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</si>
  <si>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</si>
  <si>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</si>
  <si>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</si>
  <si>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</si>
  <si>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</si>
  <si>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</si>
  <si>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</si>
  <si>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</si>
  <si>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</si>
  <si>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</si>
  <si>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</si>
  <si>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</si>
  <si>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</si>
  <si>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</si>
  <si>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</si>
  <si>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</si>
  <si>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</si>
  <si>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</si>
  <si>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</si>
  <si>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</si>
  <si>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</si>
  <si>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</si>
  <si>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</si>
  <si>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</si>
  <si>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</si>
  <si>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</si>
  <si>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</si>
  <si>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</si>
  <si>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</si>
  <si>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</si>
  <si>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</si>
  <si>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</si>
  <si>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</si>
  <si>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</si>
  <si>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</si>
  <si>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</si>
  <si>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</si>
  <si>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</si>
  <si>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</si>
  <si>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</si>
  <si>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</si>
  <si>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</si>
  <si>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</si>
  <si>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</si>
  <si>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</si>
  <si>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</si>
  <si>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</si>
  <si>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</si>
  <si>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</si>
  <si>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</si>
  <si>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</si>
  <si>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</si>
  <si>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</si>
  <si>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</si>
  <si>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</si>
  <si>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</si>
  <si>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</si>
  <si>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</si>
  <si>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</si>
  <si>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</si>
  <si>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</si>
  <si>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</si>
  <si>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</si>
  <si>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</si>
  <si>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</si>
  <si>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</si>
  <si>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</si>
  <si>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</si>
  <si>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</si>
  <si>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</si>
  <si>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</si>
  <si>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</si>
  <si>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</si>
  <si>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</si>
  <si>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</si>
  <si>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</si>
  <si>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</si>
  <si>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</si>
  <si>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</si>
  <si>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</si>
  <si>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</si>
  <si>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</si>
  <si>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</si>
  <si>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</si>
  <si>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</si>
  <si>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</si>
  <si>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</si>
  <si>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</si>
  <si>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</si>
  <si>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</si>
  <si>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</si>
  <si>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</si>
  <si>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</si>
  <si>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</si>
  <si>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</si>
  <si>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</si>
  <si>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</si>
  <si>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</si>
  <si>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</si>
  <si>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</si>
  <si>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</si>
  <si>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</si>
  <si>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</si>
  <si>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</si>
  <si>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</si>
  <si>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</si>
  <si>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</si>
  <si>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</si>
  <si>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</si>
  <si>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</si>
  <si>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</si>
  <si>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</si>
  <si>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</si>
  <si>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</si>
  <si>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</si>
  <si>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</si>
  <si>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</si>
  <si>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</si>
  <si>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</si>
  <si>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</si>
  <si>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</si>
  <si>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</si>
  <si>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</si>
  <si>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</si>
  <si>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</si>
  <si>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</si>
  <si>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</si>
  <si>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</si>
  <si>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</si>
  <si>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</si>
  <si>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</si>
  <si>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</si>
  <si>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</si>
  <si>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</si>
  <si>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</si>
  <si>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</si>
  <si>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</si>
  <si>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</si>
  <si>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</si>
  <si>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</si>
  <si>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</si>
  <si>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</si>
  <si>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</si>
  <si>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</si>
  <si>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</si>
  <si>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</si>
  <si>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</si>
  <si>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</si>
  <si>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</si>
  <si>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</si>
  <si>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</si>
  <si>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</si>
  <si>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</si>
  <si>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</si>
  <si>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</si>
  <si>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</si>
  <si>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</si>
  <si>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</si>
  <si>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</si>
  <si>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</si>
  <si>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</si>
  <si>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</si>
  <si>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</si>
  <si>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</si>
  <si>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</si>
  <si>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</si>
  <si>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</si>
  <si>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</si>
  <si>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</si>
  <si>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</si>
  <si>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</si>
  <si>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</si>
  <si>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</si>
  <si>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</si>
  <si>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</si>
  <si>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</si>
  <si>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</si>
  <si>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</si>
  <si>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</si>
  <si>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</si>
  <si>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</si>
  <si>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</si>
  <si>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</si>
  <si>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</si>
  <si>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</si>
  <si>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</si>
  <si>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</si>
  <si>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</si>
  <si>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</si>
  <si>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</si>
  <si>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</si>
  <si>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</si>
  <si>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</si>
  <si>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</si>
  <si>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</si>
  <si>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</si>
  <si>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</si>
  <si>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</si>
  <si>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</si>
  <si>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</si>
  <si>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</si>
  <si>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</si>
  <si>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</si>
  <si>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</si>
  <si>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</si>
  <si>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</si>
  <si>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</si>
  <si>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</si>
  <si>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</si>
  <si>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</si>
  <si>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</si>
  <si>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</si>
  <si>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</si>
  <si>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</si>
  <si>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</si>
  <si>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</si>
  <si>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</si>
  <si>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</si>
  <si>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</si>
  <si>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</si>
  <si>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</si>
  <si>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</si>
  <si>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</si>
  <si>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</si>
  <si>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</si>
  <si>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</si>
  <si>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</si>
  <si>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</si>
  <si>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</si>
  <si>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</si>
  <si>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</si>
  <si>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</si>
  <si>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</si>
  <si>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</si>
  <si>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</si>
  <si>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</si>
  <si>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</si>
  <si>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</si>
  <si>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</si>
  <si>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</si>
  <si>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</si>
  <si>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</si>
  <si>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</si>
  <si>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</si>
  <si>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</si>
  <si>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</si>
  <si>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</si>
  <si>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</si>
  <si>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</si>
  <si>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</si>
  <si>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</si>
  <si>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</si>
  <si>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</si>
  <si>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</si>
  <si>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</si>
  <si>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</si>
  <si>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</si>
  <si>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</si>
  <si>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</si>
  <si>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</si>
  <si>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</si>
  <si>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</si>
  <si>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</si>
  <si>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</si>
  <si>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</si>
  <si>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</si>
  <si>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</si>
  <si>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</si>
  <si>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</si>
  <si>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</si>
  <si>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</si>
  <si>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</si>
  <si>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</si>
  <si>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</si>
  <si>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</si>
  <si>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</si>
  <si>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</si>
  <si>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</si>
  <si>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</si>
  <si>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</si>
  <si>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</si>
  <si>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</si>
  <si>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</si>
  <si>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</si>
  <si>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</si>
  <si>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</si>
  <si>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</si>
  <si>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</si>
  <si>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</si>
  <si>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</si>
  <si>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</si>
  <si>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</si>
  <si>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</si>
  <si>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</si>
  <si>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</si>
  <si>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</si>
  <si>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</si>
  <si>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</si>
  <si>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</si>
  <si>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</si>
  <si>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</si>
  <si>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</si>
  <si>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</si>
  <si>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</si>
  <si>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</si>
  <si>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</si>
  <si>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</si>
  <si>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</si>
  <si>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</si>
  <si>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</si>
  <si>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</si>
  <si>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</si>
  <si>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</si>
  <si>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</si>
  <si>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</si>
  <si>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</si>
  <si>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</si>
  <si>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</si>
  <si>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</si>
  <si>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</si>
  <si>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</si>
  <si>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</si>
  <si>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</si>
  <si>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</si>
  <si>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</si>
  <si>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</si>
  <si>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</si>
  <si>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</si>
  <si>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</si>
  <si>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</si>
  <si>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</si>
  <si>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</si>
  <si>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</si>
  <si>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</si>
  <si>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</si>
  <si>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</si>
  <si>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</si>
  <si>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</si>
  <si>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</si>
  <si>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</si>
  <si>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</si>
  <si>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</si>
  <si>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</si>
  <si>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</si>
  <si>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</si>
  <si>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</si>
  <si>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</si>
  <si>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</si>
  <si>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</si>
  <si>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</si>
  <si>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</si>
  <si>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</si>
  <si>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</si>
  <si>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</si>
  <si>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</si>
  <si>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</si>
  <si>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</si>
  <si>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</si>
  <si>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</si>
  <si>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</si>
  <si>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</si>
  <si>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</si>
  <si>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</si>
  <si>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</si>
  <si>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</si>
  <si>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</si>
  <si>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</si>
  <si>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</si>
  <si>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</si>
  <si>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</si>
  <si>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</si>
  <si>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</si>
  <si>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</si>
  <si>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</si>
  <si>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</si>
  <si>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</si>
  <si>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</si>
  <si>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</si>
  <si>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</si>
  <si>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</si>
  <si>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</si>
  <si>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</si>
  <si>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</si>
  <si>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</si>
  <si>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</si>
  <si>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</si>
  <si>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</si>
  <si>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</si>
  <si>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</si>
  <si>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</si>
  <si>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</si>
  <si>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</si>
  <si>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</si>
  <si>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</si>
  <si>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</si>
  <si>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</si>
  <si>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</si>
  <si>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</si>
  <si>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</si>
  <si>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</si>
  <si>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</si>
  <si>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</si>
  <si>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</si>
  <si>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</si>
  <si>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</si>
  <si>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</si>
  <si>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</si>
  <si>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</si>
  <si>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</si>
  <si>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</si>
  <si>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</si>
  <si>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</si>
  <si>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</si>
  <si>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</si>
  <si>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</si>
  <si>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</si>
  <si>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</si>
  <si>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</si>
  <si>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</si>
  <si>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</si>
  <si>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</si>
  <si>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</si>
  <si>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</si>
  <si>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</si>
  <si>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</si>
  <si>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</si>
  <si>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</si>
  <si>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</si>
  <si>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</si>
  <si>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</si>
  <si>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</si>
  <si>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</si>
  <si>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</si>
  <si>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</si>
  <si>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</si>
  <si>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</si>
  <si>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</si>
  <si>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</si>
  <si>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</si>
  <si>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</si>
  <si>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</si>
  <si>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</si>
  <si>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</si>
  <si>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</si>
  <si>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</si>
  <si>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</si>
  <si>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</si>
  <si>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</si>
  <si>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</si>
  <si>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</si>
  <si>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</si>
  <si>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</si>
  <si>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</si>
  <si>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</si>
  <si>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</si>
  <si>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</si>
  <si>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</si>
  <si>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</si>
  <si>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</si>
  <si>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</si>
  <si>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</si>
  <si>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</si>
  <si>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</si>
  <si>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</si>
  <si>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</si>
  <si>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</si>
  <si>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</si>
  <si>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</si>
  <si>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</si>
  <si>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</si>
  <si>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</si>
  <si>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</si>
  <si>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</si>
  <si>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</si>
  <si>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</si>
  <si>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</si>
  <si>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</si>
  <si>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</si>
  <si>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</si>
  <si>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</si>
  <si>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</si>
  <si>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</si>
  <si>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</si>
  <si>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</si>
  <si>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</si>
  <si>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</si>
  <si>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</si>
  <si>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</si>
  <si>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</si>
  <si>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</si>
  <si>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</si>
  <si>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</si>
  <si>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</si>
  <si>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</si>
  <si>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</si>
  <si>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</si>
  <si>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</si>
  <si>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</si>
  <si>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</si>
  <si>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</si>
  <si>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</si>
  <si>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</si>
  <si>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</si>
  <si>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</si>
  <si>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</si>
  <si>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</si>
  <si>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</si>
  <si>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</si>
  <si>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</si>
  <si>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</si>
  <si>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</si>
  <si>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</si>
  <si>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</si>
  <si>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</si>
  <si>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</si>
  <si>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</si>
  <si>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</si>
  <si>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</si>
  <si>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</si>
  <si>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</si>
  <si>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</si>
  <si>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</si>
  <si>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</si>
  <si>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</si>
  <si>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</si>
  <si>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</si>
  <si>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</si>
  <si>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</si>
  <si>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</si>
  <si>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</si>
  <si>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</si>
  <si>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</si>
  <si>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</si>
  <si>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</si>
  <si>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</si>
  <si>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</si>
  <si>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</si>
  <si>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</si>
  <si>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</si>
  <si>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</si>
  <si>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</si>
  <si>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</si>
  <si>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</si>
  <si>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</si>
  <si>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</si>
  <si>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</si>
  <si>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</si>
  <si>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</si>
  <si>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</si>
  <si>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</si>
  <si>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</si>
  <si>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</si>
  <si>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</si>
  <si>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</si>
  <si>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</si>
  <si>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</si>
  <si>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</si>
  <si>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</si>
  <si>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</si>
  <si>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</si>
  <si>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</si>
  <si>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</si>
  <si>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</si>
  <si>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</si>
  <si>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</si>
  <si>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</si>
  <si>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</si>
  <si>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</si>
  <si>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</si>
  <si>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</si>
  <si>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</si>
  <si>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</si>
  <si>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</si>
  <si>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</si>
  <si>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</si>
  <si>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</si>
  <si>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</si>
  <si>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</si>
  <si>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</si>
  <si>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</si>
  <si>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</si>
  <si>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</si>
  <si>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</si>
  <si>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</si>
  <si>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</si>
  <si>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</si>
  <si>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</si>
  <si>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</si>
  <si>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</si>
  <si>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</si>
  <si>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</si>
  <si>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</si>
  <si>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</si>
  <si>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</si>
  <si>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</si>
  <si>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</si>
  <si>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</si>
  <si>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</si>
  <si>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</si>
  <si>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</si>
  <si>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</si>
  <si>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</si>
  <si>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</si>
  <si>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</si>
  <si>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</si>
  <si>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</si>
  <si>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</si>
  <si>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</si>
  <si>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</si>
  <si>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</si>
  <si>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</si>
  <si>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</si>
  <si>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</si>
  <si>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</si>
  <si>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</si>
  <si>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</si>
  <si>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</si>
  <si>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</si>
  <si>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</si>
  <si>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</si>
  <si>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</si>
  <si>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</si>
  <si>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</si>
  <si>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</si>
  <si>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</si>
  <si>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</si>
  <si>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</si>
  <si>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</si>
  <si>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</si>
  <si>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</si>
  <si>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</si>
  <si>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</si>
  <si>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</si>
  <si>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</si>
  <si>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</si>
  <si>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</si>
  <si>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</si>
  <si>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</si>
  <si>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</si>
  <si>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</si>
  <si>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</si>
  <si>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</si>
  <si>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</si>
  <si>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</si>
  <si>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</si>
  <si>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</si>
  <si>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</si>
  <si>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</si>
  <si>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</si>
  <si>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</si>
  <si>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</si>
  <si>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</si>
  <si>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</si>
  <si>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</si>
  <si>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</si>
  <si>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</si>
  <si>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</si>
  <si>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</si>
  <si>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</si>
  <si>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</si>
  <si>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</si>
  <si>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</si>
  <si>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</si>
  <si>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</si>
  <si>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</si>
  <si>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</si>
  <si>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</si>
  <si>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</si>
  <si>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</si>
  <si>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</si>
  <si>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</si>
  <si>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</si>
  <si>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</si>
  <si>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</si>
  <si>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</si>
  <si>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</si>
  <si>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</si>
  <si>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</si>
  <si>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</si>
  <si>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</si>
  <si>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</si>
  <si>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</si>
  <si>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</si>
  <si>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</si>
  <si>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</si>
  <si>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</si>
  <si>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</si>
  <si>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</si>
  <si>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</si>
  <si>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</si>
  <si>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</si>
  <si>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</si>
  <si>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</si>
  <si>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</si>
  <si>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</si>
  <si>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</si>
  <si>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</si>
  <si>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</si>
  <si>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</si>
  <si>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</si>
  <si>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</si>
  <si>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</si>
  <si>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</si>
  <si>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</si>
  <si>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</si>
  <si>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</si>
  <si>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</si>
  <si>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</si>
  <si>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</si>
  <si>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</si>
  <si>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</si>
  <si>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</si>
  <si>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</si>
  <si>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</si>
  <si>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</si>
  <si>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</si>
  <si>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</si>
  <si>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</si>
  <si>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</si>
  <si>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</si>
  <si>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</si>
  <si>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</si>
  <si>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</si>
  <si>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</si>
  <si>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</si>
  <si>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</si>
  <si>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</si>
  <si>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</si>
  <si>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</si>
  <si>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</si>
  <si>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</si>
  <si>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</si>
  <si>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</si>
  <si>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</si>
  <si>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</si>
  <si>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</si>
  <si>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</si>
  <si>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</si>
  <si>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</si>
  <si>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</si>
  <si>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</si>
  <si>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</si>
  <si>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</si>
  <si>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</si>
  <si>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</si>
  <si>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</si>
  <si>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</si>
  <si>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</si>
  <si>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</si>
  <si>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</si>
  <si>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</si>
  <si>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</si>
  <si>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</si>
  <si>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</si>
  <si>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</si>
  <si>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</si>
  <si>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</si>
  <si>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</si>
  <si>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</si>
  <si>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</si>
  <si>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</si>
  <si>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</si>
  <si>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</si>
  <si>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</si>
  <si>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</si>
  <si>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</si>
  <si>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</si>
  <si>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</si>
  <si>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</si>
  <si>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</si>
  <si>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</si>
  <si>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</si>
  <si>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</si>
  <si>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</si>
  <si>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</si>
  <si>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</si>
  <si>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</si>
  <si>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</si>
  <si>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</si>
  <si>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</si>
  <si>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</si>
  <si>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</si>
  <si>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</si>
  <si>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</si>
  <si>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</si>
  <si>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</si>
  <si>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</si>
  <si>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</si>
  <si>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</si>
  <si>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</si>
  <si>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</si>
  <si>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</si>
  <si>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</si>
  <si>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</si>
  <si>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</si>
  <si>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</si>
  <si>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</si>
  <si>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</si>
  <si>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</si>
  <si>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</si>
  <si>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</si>
  <si>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</si>
  <si>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</si>
  <si>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</si>
  <si>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</si>
  <si>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</si>
  <si>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</si>
  <si>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</si>
  <si>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</si>
  <si>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</si>
  <si>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</si>
  <si>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</si>
  <si>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</si>
  <si>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</si>
  <si>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</si>
  <si>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</si>
  <si>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</si>
  <si>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</si>
  <si>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</si>
  <si>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</si>
  <si>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</si>
  <si>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</si>
  <si>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</si>
  <si>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</si>
  <si>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</si>
  <si>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</si>
  <si>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</si>
  <si>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</si>
  <si>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</si>
  <si>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</si>
  <si>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</si>
  <si>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</si>
  <si>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</si>
  <si>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</si>
  <si>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</si>
  <si>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</si>
  <si>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</si>
  <si>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</si>
  <si>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</si>
  <si>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</si>
  <si>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</si>
  <si>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</si>
  <si>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</si>
  <si>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</si>
  <si>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</si>
  <si>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</si>
  <si>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</si>
  <si>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</si>
  <si>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</si>
  <si>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</si>
  <si>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</si>
  <si>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</si>
  <si>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</si>
  <si>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</si>
  <si>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</si>
  <si>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</si>
  <si>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</si>
  <si>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</si>
  <si>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</si>
  <si>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</si>
  <si>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</si>
  <si>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</si>
  <si>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</si>
  <si>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</si>
  <si>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</si>
  <si>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</si>
  <si>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</si>
  <si>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</si>
  <si>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</si>
  <si>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</si>
  <si>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</si>
  <si>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</si>
  <si>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</si>
  <si>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</si>
  <si>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</si>
  <si>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</si>
  <si>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</si>
  <si>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</si>
  <si>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</si>
  <si>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</si>
  <si>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</si>
  <si>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</si>
  <si>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</si>
  <si>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</si>
  <si>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</si>
  <si>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</si>
  <si>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</si>
  <si>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</si>
  <si>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</si>
  <si>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</si>
  <si>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</si>
  <si>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</si>
  <si>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</si>
  <si>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</si>
  <si>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</si>
  <si>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</si>
  <si>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</si>
  <si>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</si>
  <si>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</si>
  <si>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</si>
  <si>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</si>
  <si>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</si>
  <si>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</si>
  <si>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</si>
  <si>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</si>
  <si>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</si>
  <si>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</si>
  <si>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</si>
  <si>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</si>
  <si>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</si>
  <si>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</si>
  <si>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</si>
  <si>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</si>
  <si>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</si>
  <si>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</si>
  <si>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</si>
  <si>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</si>
  <si>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</si>
  <si>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</si>
  <si>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</si>
  <si>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</si>
  <si>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</si>
  <si>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</si>
  <si>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</si>
  <si>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</si>
  <si>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</si>
  <si>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</si>
  <si>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</si>
  <si>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</si>
  <si>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</si>
  <si>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</si>
  <si>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</si>
  <si>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</si>
  <si>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</si>
  <si>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</si>
  <si>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</si>
  <si>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</si>
  <si>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</si>
  <si>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</si>
  <si>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</si>
  <si>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</si>
  <si>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</si>
  <si>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</si>
  <si>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</si>
  <si>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</si>
  <si>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</si>
  <si>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</si>
  <si>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</si>
  <si>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</si>
  <si>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</si>
  <si>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</si>
  <si>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</si>
  <si>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</si>
  <si>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</si>
  <si>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</si>
  <si>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</si>
  <si>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</si>
  <si>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</si>
  <si>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</si>
  <si>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</si>
  <si>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</si>
  <si>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</si>
  <si>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</si>
  <si>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</si>
  <si>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</si>
  <si>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</si>
  <si>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</si>
  <si>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</si>
  <si>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</si>
  <si>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</si>
  <si>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</si>
  <si>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</si>
  <si>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</si>
  <si>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</si>
  <si>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</si>
  <si>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</si>
  <si>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</si>
  <si>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</si>
  <si>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</si>
  <si>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</si>
  <si>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</si>
  <si>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</si>
  <si>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</si>
  <si>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</si>
  <si>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</si>
  <si>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</si>
  <si>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</si>
  <si>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</si>
  <si>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</si>
  <si>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</si>
  <si>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</si>
  <si>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</si>
  <si>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</si>
  <si>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</si>
  <si>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</si>
  <si>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</si>
  <si>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</si>
  <si>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</si>
  <si>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</si>
  <si>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</si>
  <si>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</si>
  <si>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</si>
  <si>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</si>
  <si>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</si>
  <si>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</si>
  <si>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</si>
  <si>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</si>
  <si>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</si>
  <si>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</si>
  <si>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</si>
  <si>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</si>
  <si>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</si>
  <si>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</si>
  <si>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</si>
  <si>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</si>
  <si>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</si>
  <si>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</si>
  <si>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</si>
  <si>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</si>
  <si>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</si>
  <si>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</si>
  <si>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</si>
  <si>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</si>
  <si>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</si>
  <si>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</si>
  <si>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</si>
  <si>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</si>
  <si>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</si>
  <si>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</si>
  <si>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</si>
  <si>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</si>
  <si>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</si>
  <si>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</si>
  <si>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</si>
  <si>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</si>
  <si>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</si>
  <si>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</si>
  <si>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</si>
  <si>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</si>
  <si>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</si>
  <si>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</si>
  <si>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</si>
  <si>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</si>
  <si>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</si>
  <si>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</si>
  <si>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</si>
  <si>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</si>
  <si>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</si>
  <si>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</si>
  <si>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</si>
  <si>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</si>
  <si>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</si>
  <si>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</si>
  <si>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</si>
  <si>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</si>
  <si>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</si>
  <si>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</si>
  <si>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</si>
  <si>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</si>
  <si>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</si>
  <si>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</si>
  <si>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</si>
  <si>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</si>
  <si>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</si>
  <si>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</si>
  <si>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</si>
  <si>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</si>
  <si>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</si>
  <si>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</si>
  <si>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</si>
  <si>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</si>
  <si>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</si>
  <si>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</si>
  <si>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</si>
  <si>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</si>
  <si>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</si>
  <si>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</si>
  <si>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</si>
  <si>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</si>
  <si>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</si>
  <si>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</si>
  <si>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</si>
  <si>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</si>
  <si>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</si>
  <si>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</si>
  <si>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</si>
  <si>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</si>
  <si>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</si>
  <si>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</si>
  <si>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</si>
  <si>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</si>
  <si>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</si>
  <si>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</si>
  <si>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</si>
  <si>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</si>
  <si>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</si>
  <si>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</si>
  <si>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</si>
  <si>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</si>
  <si>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</si>
  <si>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</si>
  <si>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</si>
  <si>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</si>
  <si>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</si>
  <si>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</si>
  <si>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</si>
  <si>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</si>
  <si>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</si>
  <si>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</si>
  <si>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</si>
  <si>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</si>
  <si>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</si>
  <si>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</si>
  <si>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</si>
  <si>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</si>
  <si>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</si>
  <si>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</si>
  <si>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</si>
  <si>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</si>
  <si>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</si>
  <si>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</si>
  <si>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</si>
  <si>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</si>
  <si>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</si>
  <si>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</si>
  <si>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</si>
  <si>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</si>
  <si>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</si>
  <si>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</si>
  <si>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</si>
  <si>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</si>
  <si>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</si>
  <si>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</si>
  <si>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</si>
  <si>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</si>
  <si>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</si>
  <si>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</si>
  <si>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</si>
  <si>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</si>
  <si>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</si>
  <si>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</si>
  <si>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</si>
  <si>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</si>
  <si>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</si>
  <si>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</si>
  <si>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</si>
  <si>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</si>
  <si>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</si>
  <si>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</si>
  <si>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</si>
  <si>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</si>
  <si>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</si>
  <si>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</si>
  <si>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</si>
  <si>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</si>
  <si>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</si>
  <si>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</si>
  <si>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</si>
  <si>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</si>
  <si>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</si>
  <si>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</si>
  <si>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</si>
  <si>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</si>
  <si>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</si>
  <si>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</si>
  <si>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</si>
  <si>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</si>
  <si>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</si>
  <si>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</si>
  <si>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</si>
  <si>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</si>
  <si>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</si>
  <si>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</si>
  <si>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</si>
  <si>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</si>
  <si>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</si>
  <si>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</si>
  <si>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</si>
  <si>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</si>
  <si>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</si>
  <si>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</si>
  <si>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</si>
  <si>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</si>
  <si>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</si>
  <si>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</si>
  <si>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</si>
  <si>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</si>
  <si>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</si>
  <si>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</si>
  <si>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</si>
  <si>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</si>
  <si>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</si>
  <si>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</si>
  <si>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</si>
  <si>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</si>
  <si>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</si>
  <si>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</si>
  <si>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</si>
  <si>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</si>
  <si>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</si>
  <si>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</si>
  <si>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</si>
  <si>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</si>
  <si>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</si>
  <si>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</si>
  <si>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</si>
  <si>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</si>
  <si>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</si>
  <si>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</si>
  <si>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</si>
  <si>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</si>
  <si>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</si>
  <si>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</si>
  <si>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</si>
  <si>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</si>
  <si>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</si>
  <si>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</si>
  <si>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</si>
  <si>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</si>
  <si>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</si>
  <si>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</si>
  <si>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</si>
  <si>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</si>
  <si>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</si>
  <si>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</si>
  <si>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</si>
  <si>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</si>
  <si>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</si>
  <si>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</si>
  <si>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</si>
  <si>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</si>
  <si>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</si>
  <si>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</si>
  <si>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</si>
  <si>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</si>
  <si>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</si>
  <si>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</si>
  <si>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</si>
  <si>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</si>
  <si>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</si>
  <si>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</si>
  <si>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</si>
  <si>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</si>
  <si>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</si>
  <si>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</si>
  <si>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</si>
  <si>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</si>
  <si>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</si>
  <si>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</si>
  <si>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</si>
  <si>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</si>
  <si>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</si>
  <si>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</si>
  <si>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</si>
  <si>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</si>
  <si>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</si>
  <si>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</si>
  <si>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</si>
  <si>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</si>
  <si>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</si>
  <si>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</si>
  <si>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</si>
  <si>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</si>
  <si>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</si>
  <si>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</si>
  <si>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</si>
  <si>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</si>
  <si>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</si>
  <si>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</si>
  <si>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</si>
  <si>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</si>
  <si>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</si>
  <si>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</si>
  <si>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</si>
  <si>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</si>
  <si>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</si>
  <si>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</si>
  <si>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</si>
  <si>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</si>
  <si>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</si>
  <si>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</si>
  <si>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</si>
  <si>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</si>
  <si>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</si>
  <si>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</si>
  <si>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</si>
  <si>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</si>
  <si>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</si>
  <si>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</si>
  <si>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</si>
  <si>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</si>
  <si>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</si>
  <si>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</si>
  <si>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</si>
  <si>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</si>
  <si>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</si>
  <si>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</si>
  <si>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</si>
  <si>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</si>
  <si>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</si>
  <si>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</si>
  <si>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</si>
  <si>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</si>
  <si>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</si>
  <si>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</si>
  <si>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</si>
  <si>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</si>
  <si>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</si>
  <si>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</si>
  <si>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</si>
  <si>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</si>
  <si>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</si>
  <si>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</si>
  <si>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</si>
  <si>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</si>
  <si>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</si>
  <si>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</si>
  <si>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</si>
  <si>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</si>
  <si>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</si>
  <si>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</si>
  <si>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</si>
  <si>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</si>
  <si>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</si>
  <si>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</si>
  <si>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</si>
  <si>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</si>
  <si>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</si>
  <si>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</si>
  <si>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</si>
  <si>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</si>
  <si>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</si>
  <si>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</si>
  <si>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</si>
  <si>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</si>
  <si>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</si>
  <si>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</si>
  <si>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</si>
  <si>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</si>
  <si>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</si>
  <si>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</si>
  <si>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</si>
  <si>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</si>
  <si>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</si>
  <si>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</si>
  <si>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</si>
  <si>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</si>
  <si>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</si>
  <si>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</si>
  <si>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</si>
  <si>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</si>
  <si>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</si>
  <si>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</si>
  <si>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</si>
  <si>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</si>
  <si>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</si>
  <si>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</si>
  <si>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</si>
  <si>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</si>
  <si>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</si>
  <si>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</si>
  <si>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</si>
  <si>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</si>
  <si>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</si>
  <si>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</si>
  <si>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</si>
  <si>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</si>
  <si>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</si>
  <si>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</si>
  <si>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</si>
  <si>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</si>
  <si>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</si>
  <si>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</si>
  <si>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</si>
  <si>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</si>
  <si>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</si>
  <si>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</si>
  <si>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</si>
  <si>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</si>
  <si>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</si>
  <si>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</si>
  <si>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</si>
  <si>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</si>
  <si>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</si>
  <si>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</si>
  <si>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</si>
  <si>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</si>
  <si>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</si>
  <si>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</si>
  <si>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</si>
  <si>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</si>
  <si>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</si>
  <si>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</si>
  <si>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</si>
  <si>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</si>
  <si>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</si>
  <si>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</si>
  <si>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</si>
  <si>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</si>
  <si>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</si>
  <si>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</si>
  <si>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</si>
  <si>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</si>
  <si>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</si>
  <si>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</si>
  <si>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</si>
  <si>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</si>
  <si>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</si>
  <si>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</si>
  <si>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</si>
  <si>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</si>
  <si>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</si>
  <si>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</si>
  <si>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</si>
  <si>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</si>
  <si>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</si>
  <si>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</si>
  <si>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</si>
  <si>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</si>
  <si>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</si>
  <si>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</si>
  <si>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</si>
  <si>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</si>
  <si>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</si>
  <si>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</si>
  <si>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</si>
  <si>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</si>
  <si>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</si>
  <si>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</si>
  <si>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</si>
  <si>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</si>
  <si>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</si>
  <si>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</si>
  <si>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</si>
  <si>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</si>
  <si>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</si>
  <si>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</si>
  <si>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</si>
  <si>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</si>
  <si>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</si>
  <si>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</si>
  <si>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</si>
  <si>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</si>
  <si>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</si>
  <si>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</si>
  <si>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</si>
  <si>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</si>
  <si>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</si>
  <si>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</si>
  <si>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</si>
  <si>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</si>
  <si>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</si>
  <si>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</si>
  <si>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</si>
  <si>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</si>
  <si>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</si>
  <si>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</si>
  <si>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</si>
  <si>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</si>
  <si>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</si>
  <si>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</si>
  <si>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</si>
  <si>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</si>
  <si>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</si>
  <si>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</si>
  <si>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</si>
  <si>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</si>
  <si>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</si>
  <si>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</si>
  <si>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</si>
  <si>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</si>
  <si>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</si>
  <si>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</si>
  <si>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</si>
  <si>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</si>
  <si>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</si>
  <si>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</si>
  <si>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</si>
  <si>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</si>
  <si>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</si>
  <si>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</si>
  <si>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</si>
  <si>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</si>
  <si>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</si>
  <si>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</si>
  <si>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</si>
  <si>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</si>
  <si>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</si>
  <si>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</si>
  <si>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</si>
  <si>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</si>
  <si>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</si>
  <si>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</si>
  <si>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</si>
  <si>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</si>
  <si>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</si>
  <si>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</si>
  <si>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</si>
  <si>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</si>
  <si>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</si>
  <si>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</si>
  <si>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</si>
  <si>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</si>
  <si>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</si>
  <si>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</si>
  <si>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</si>
  <si>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</si>
  <si>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</si>
  <si>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</si>
  <si>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</si>
  <si>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</si>
  <si>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</si>
  <si>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</si>
  <si>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</si>
  <si>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</si>
  <si>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</si>
  <si>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</si>
  <si>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</si>
  <si>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</si>
  <si>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</si>
  <si>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</si>
  <si>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</si>
  <si>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</si>
  <si>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</si>
  <si>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</si>
  <si>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</si>
  <si>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</si>
  <si>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</si>
  <si>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</si>
  <si>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</si>
  <si>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</si>
  <si>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</si>
  <si>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</si>
  <si>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</si>
  <si>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</si>
  <si>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</si>
  <si>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</si>
  <si>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</si>
  <si>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</si>
  <si>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</si>
  <si>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</si>
  <si>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</si>
  <si>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</si>
  <si>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</si>
  <si>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</si>
  <si>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</si>
  <si>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</si>
  <si>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</si>
  <si>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</si>
  <si>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</si>
  <si>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</si>
  <si>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</si>
  <si>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</si>
  <si>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</si>
  <si>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</si>
  <si>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</si>
  <si>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</si>
  <si>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</si>
  <si>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</si>
  <si>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</si>
  <si>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</si>
  <si>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</si>
  <si>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</si>
  <si>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</si>
  <si>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</si>
  <si>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</si>
  <si>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</si>
  <si>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</si>
  <si>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</si>
  <si>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</si>
  <si>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</si>
  <si>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</si>
  <si>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</si>
  <si>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</si>
  <si>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</si>
  <si>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</si>
  <si>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</si>
  <si>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</si>
  <si>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</si>
  <si>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</si>
  <si>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</si>
  <si>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</si>
  <si>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</si>
  <si>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</si>
  <si>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</si>
  <si>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</si>
  <si>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</si>
  <si>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</si>
  <si>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</si>
  <si>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</si>
  <si>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</si>
  <si>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</si>
  <si>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</si>
  <si>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</si>
  <si>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</si>
  <si>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</si>
  <si>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</si>
  <si>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</si>
  <si>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</si>
  <si>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</si>
  <si>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</si>
  <si>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</si>
  <si>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</si>
  <si>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</si>
  <si>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</si>
  <si>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</si>
  <si>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</si>
  <si>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</si>
  <si>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</si>
  <si>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</si>
  <si>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</si>
  <si>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</si>
  <si>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</si>
  <si>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</si>
  <si>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</si>
  <si>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</si>
  <si>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</si>
  <si>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</si>
  <si>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</si>
  <si>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</si>
  <si>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</si>
  <si>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</si>
  <si>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</si>
  <si>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</si>
  <si>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</si>
  <si>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</si>
  <si>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</si>
  <si>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</si>
  <si>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</si>
  <si>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</si>
  <si>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</si>
  <si>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</si>
  <si>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</si>
  <si>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</si>
  <si>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</si>
  <si>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</si>
  <si>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</si>
  <si>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</si>
  <si>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</si>
  <si>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</si>
  <si>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</si>
  <si>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</si>
  <si>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</si>
  <si>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</si>
  <si>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</si>
  <si>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</si>
  <si>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</si>
  <si>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</si>
  <si>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</si>
  <si>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</si>
  <si>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</si>
  <si>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</si>
  <si>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</si>
  <si>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</si>
  <si>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</si>
  <si>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</si>
  <si>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</si>
  <si>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</si>
  <si>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</si>
  <si>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</si>
  <si>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</si>
  <si>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</si>
  <si>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</si>
  <si>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</si>
  <si>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</si>
  <si>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</si>
  <si>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</si>
  <si>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</si>
  <si>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</si>
  <si>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</si>
  <si>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</si>
  <si>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</si>
  <si>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</si>
  <si>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</si>
  <si>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</si>
  <si>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</si>
  <si>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</si>
  <si>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</si>
  <si>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</si>
  <si>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</si>
  <si>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</si>
  <si>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</si>
  <si>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</si>
  <si>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</si>
  <si>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</si>
  <si>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</si>
  <si>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</si>
  <si>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</si>
  <si>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</si>
  <si>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</si>
  <si>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</si>
  <si>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</si>
  <si>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</si>
  <si>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</si>
  <si>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</si>
  <si>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</si>
  <si>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</si>
  <si>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</si>
  <si>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</si>
  <si>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</si>
  <si>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</si>
  <si>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</si>
  <si>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</si>
  <si>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</si>
  <si>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</si>
  <si>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</si>
  <si>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</si>
  <si>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Fair-Rite Products Corp.</t>
  </si>
  <si>
    <t>002026953</t>
  </si>
  <si>
    <t>D&amp;B</t>
  </si>
  <si>
    <t>RJ Stevens</t>
  </si>
  <si>
    <t>stevensrj@fair-rite.com</t>
  </si>
  <si>
    <t>18458952055</t>
  </si>
  <si>
    <t>Director of Quality</t>
  </si>
  <si>
    <t>1 Commercial Row Wallkill, NY 12589</t>
  </si>
  <si>
    <t>Chemical analysis shows this element is not used in our product.</t>
  </si>
  <si>
    <t>Tin is only used for parts having either a wire lead or metal end termination.</t>
  </si>
  <si>
    <t>100%</t>
  </si>
  <si>
    <t>yes</t>
  </si>
  <si>
    <t>https://fair-rite.com/wp-content/uploads/2025/04/Fair-Rite_Conflict-Minerals-Statement-1.pdf</t>
  </si>
  <si>
    <t>CID002180</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</si>
</sst>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tevensrj@fair-ri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air-rite.com/wp-content/uploads/2025/04/Fair-Rite_Conflict-Minerals-Statement-1.pdf" TargetMode="External"/><Relationship Id="rId4" Type="http://schemas.openxmlformats.org/officeDocument/2006/relationships/hyperlink" Target="mailto:stevensrj@fair-ri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A621ED3-741F-4E7A-A0CB-02D21E1CDE0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63D098E-D409-435B-BEFE-1B1FBD85D16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45772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t="s">
        <v>15825</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t="s">
        <v>15825</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t="s">
        <v>15825</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t="s">
        <v>15825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t="s">
        <v>15825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t="s">
        <v>15825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15828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15828</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15828</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CDF8539-6710-4825-A25D-BCD8FADF1925}"/>
    <hyperlink ref="D20" r:id="rId4" xr:uid="{71C49EAE-5EB6-400E-AA3A-81647F6063CB}"/>
    <hyperlink ref="G77" r:id="rId5" xr:uid="{3FC0BA5B-2A19-4412-8996-1558B8375FC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0" sqref="C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777</v>
      </c>
      <c r="B5" s="182" t="s">
        <v>1099</v>
      </c>
      <c r="C5" s="186" t="s">
        <v>13714</v>
      </c>
      <c r="D5" s="230"/>
      <c r="E5" s="182" t="s">
        <v>1074</v>
      </c>
      <c r="F5" s="182" t="s">
        <v>777</v>
      </c>
      <c r="G5" s="182" t="s">
        <v>13177</v>
      </c>
      <c r="H5" s="183">
        <v>0</v>
      </c>
      <c r="I5" s="184" t="s">
        <v>1749</v>
      </c>
      <c r="J5" s="184" t="s">
        <v>6016</v>
      </c>
      <c r="K5" s="224"/>
      <c r="L5" s="224"/>
      <c r="M5" s="224"/>
      <c r="N5" s="224"/>
      <c r="O5" s="224"/>
      <c r="P5" s="185"/>
      <c r="Q5" s="225"/>
      <c r="R5" s="182" t="str">
        <f ca="1">IF(ISERROR($V5),"",OFFSET('Smelter Look-up'!$C$4,$V5-4,0)&amp;"")</f>
        <v>PT Timah Tbk Kundur</v>
      </c>
      <c r="S5" s="181" t="str">
        <f ca="1">IF(B5="","",IF(ISERROR(MATCH($E5,CL,0)),"Unknown",INDIRECT("'C'!$A$"&amp;MATCH($E5,CL,0)+1)))</f>
        <v>ID</v>
      </c>
      <c r="T5" s="181" t="str">
        <f ca="1">IF(B5="","",IF(ISERROR(MATCH($J5,SorP!$B$1:$B$6226,0)),"",INDIRECT("'SorP'!$A$"&amp;MATCH($S5&amp;$J5,SorP!C:C,0))))</f>
        <v>ID-RI</v>
      </c>
      <c r="U5" s="201"/>
      <c r="V5" s="226">
        <f>IF(C5="",NA(),IF(OR(C5="Smelter not listed",C5="Smelter not yet identified"),MATCH($B5&amp;$D5,'Smelter Look-up'!$J:$J,0),MATCH($B5&amp;$C5,'Smelter Look-up'!$J:$J,0)))</f>
        <v>509</v>
      </c>
      <c r="X5" s="227">
        <f t="shared" ref="X5" si="0">IF(AND(C5="Smelter not listed",OR(LEN(D5)=0,LEN(E5)=0)),1,0)</f>
        <v>0</v>
      </c>
      <c r="AB5" s="228" t="str">
        <f t="shared" ref="AB5" si="1">B5&amp;C5</f>
        <v>TinPT Timah Tbk Kundur</v>
      </c>
    </row>
    <row r="6" spans="1:34" s="227" customFormat="1" ht="20.100000000000001" customHeight="1">
      <c r="A6" s="262" t="s">
        <v>15830</v>
      </c>
      <c r="B6" s="182" t="s">
        <v>1099</v>
      </c>
      <c r="C6" s="186" t="s">
        <v>37</v>
      </c>
      <c r="D6" s="230"/>
      <c r="E6" s="182" t="s">
        <v>1069</v>
      </c>
      <c r="F6" s="182" t="s">
        <v>766</v>
      </c>
      <c r="G6" s="182" t="s">
        <v>13177</v>
      </c>
      <c r="H6" s="183">
        <v>0</v>
      </c>
      <c r="I6" s="184" t="s">
        <v>2398</v>
      </c>
      <c r="J6" s="184" t="s">
        <v>13540</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413</v>
      </c>
      <c r="X6" s="227">
        <f t="shared" ref="X6:X37" si="3">IF(AND(C6="Smelter not listed",OR(LEN(D6)=0,LEN(E6)=0)),1,0)</f>
        <v>0</v>
      </c>
      <c r="AB6" s="228" t="str">
        <f t="shared" ref="AB6:AB37" si="4">B6&amp;C6</f>
        <v>TinChina Yunnan Tin Co Ltd.</v>
      </c>
    </row>
    <row r="7" spans="1:34" s="227" customFormat="1" ht="20.100000000000001" customHeight="1">
      <c r="A7" s="262" t="s">
        <v>760</v>
      </c>
      <c r="B7" s="182" t="s">
        <v>1099</v>
      </c>
      <c r="C7" s="186" t="s">
        <v>13713</v>
      </c>
      <c r="D7" s="230"/>
      <c r="E7" s="182" t="s">
        <v>1074</v>
      </c>
      <c r="F7" s="182" t="s">
        <v>760</v>
      </c>
      <c r="G7" s="182" t="s">
        <v>13177</v>
      </c>
      <c r="H7" s="183"/>
      <c r="I7" s="184" t="s">
        <v>1751</v>
      </c>
      <c r="J7" s="184" t="s">
        <v>12799</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510</v>
      </c>
      <c r="X7" s="227">
        <f t="shared" si="3"/>
        <v>0</v>
      </c>
      <c r="AB7" s="228" t="str">
        <f t="shared" si="4"/>
        <v>TinPT Timah Tbk Mentok</v>
      </c>
    </row>
    <row r="8" spans="1:34" s="227" customFormat="1" ht="20.100000000000001" customHeight="1">
      <c r="A8" s="262" t="s">
        <v>754</v>
      </c>
      <c r="B8" s="182" t="s">
        <v>1099</v>
      </c>
      <c r="C8" s="186" t="s">
        <v>1003</v>
      </c>
      <c r="D8" s="230"/>
      <c r="E8" s="182" t="s">
        <v>851</v>
      </c>
      <c r="F8" s="182" t="s">
        <v>754</v>
      </c>
      <c r="G8" s="182" t="s">
        <v>13177</v>
      </c>
      <c r="H8" s="183"/>
      <c r="I8" s="184" t="s">
        <v>1743</v>
      </c>
      <c r="J8" s="184" t="s">
        <v>9062</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481</v>
      </c>
      <c r="X8" s="227">
        <f t="shared" si="3"/>
        <v>0</v>
      </c>
      <c r="AB8" s="228" t="str">
        <f t="shared" si="4"/>
        <v>TinMinsur</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DBC36C6-D556-47F5-9BEB-9AE8C8FFE64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Fair-Rite Products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RJ Stevens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stevensrj@fair-rite.com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18458952055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RJ Stevens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stevensrj@fair-rite.com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https://fair-rite.com/wp-content/uploads/2025/04/Fair-Rite_Conflict-Minerals-Statement-1.pdf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RJ Stevens</cp:lastModifiedBy>
  <cp:lastPrinted>2015-04-21T20:47:43Z</cp:lastPrinted>
  <dcterms:created xsi:type="dcterms:W3CDTF">2010-06-21T21:00:23Z</dcterms:created>
  <dcterms:modified xsi:type="dcterms:W3CDTF">2025-05-09T12:38:59Z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